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36" activeTab="0"/>
  </bookViews>
  <sheets>
    <sheet name="Справка о регионах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<sst xmlns="http://schemas.openxmlformats.org/spreadsheetml/2006/main" count="265" uniqueCount="152">
  <si>
    <t>Место проведения</t>
  </si>
  <si>
    <t>Сроки проведения</t>
  </si>
  <si>
    <t>Подпись</t>
  </si>
  <si>
    <t>ВК</t>
  </si>
  <si>
    <t>Главный судья</t>
  </si>
  <si>
    <t>1К</t>
  </si>
  <si>
    <t>Заместитель главного судьи</t>
  </si>
  <si>
    <t>ДО 19 ЛЕТ</t>
  </si>
  <si>
    <t>2К</t>
  </si>
  <si>
    <t>Главный секретарь</t>
  </si>
  <si>
    <t>ДО 17 ЛЕТ</t>
  </si>
  <si>
    <t>3К</t>
  </si>
  <si>
    <t>Судья на вышке</t>
  </si>
  <si>
    <t>ДО 15 ЛЕТ</t>
  </si>
  <si>
    <t>ЮС</t>
  </si>
  <si>
    <t>Судья на линии</t>
  </si>
  <si>
    <t>ДО 13 ЛЕТ</t>
  </si>
  <si>
    <t>-</t>
  </si>
  <si>
    <t>Старший судья</t>
  </si>
  <si>
    <t>9-10 ЛЕТ</t>
  </si>
  <si>
    <t>Судья-инспектор</t>
  </si>
  <si>
    <t>Судья-наблюдатель</t>
  </si>
  <si>
    <t>Судья-наблюдатель / судья на вышке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</si>
  <si>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</si>
  <si>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</si>
  <si>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</si>
  <si>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</si>
  <si>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</si>
  <si>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</si>
  <si>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</si>
  <si>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</si>
  <si>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</si>
  <si>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</si>
  <si>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</si>
  <si>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</si>
  <si>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</si>
  <si>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</si>
  <si>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</si>
  <si>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</si>
  <si>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</si>
  <si>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</si>
  <si>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</si>
  <si>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</si>
  <si>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</si>
  <si>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</si>
  <si>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</si>
  <si>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</si>
  <si>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</si>
  <si>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</si>
  <si>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</si>
  <si>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</si>
  <si>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</si>
  <si>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</si>
  <si>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</si>
  <si>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</si>
  <si>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</si>
  <si>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</si>
  <si>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</si>
  <si>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</si>
  <si>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</si>
  <si>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</si>
  <si>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</si>
  <si>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</si>
  <si>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</si>
  <si>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</si>
  <si>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</si>
  <si>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</si>
  <si>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</si>
  <si>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</si>
  <si>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</si>
  <si>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</si>
  <si>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</si>
  <si>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</si>
  <si>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</si>
  <si>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</si>
  <si>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</si>
  <si>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</si>
  <si>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</si>
  <si>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</si>
  <si>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</si>
  <si>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</si>
  <si>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</si>
  <si>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</si>
  <si>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</si>
  <si>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</si>
  <si>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</si>
  <si>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</si>
  <si>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</si>
  <si>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—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</si>
  <si>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</si>
  <si>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</si>
  <si>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</si>
  <si>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</si>
  <si>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</si>
  <si>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</si>
  <si>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</si>
  <si>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</si>
  <si>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</si>
  <si>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</si>
  <si>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</si>
  <si>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</si>
  <si>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</si>
  <si>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</si>
  <si>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</si>
  <si>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</si>
  <si>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</si>
  <si>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</si>
  <si>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</si>
  <si>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</si>
  <si>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</si>
  <si>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</si>
  <si>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</si>
  <si>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</si>
  <si>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Федеральный округ</t>
  </si>
  <si>
    <t>№</t>
  </si>
  <si>
    <t>Субъект РФ</t>
  </si>
  <si>
    <t>Город Москва</t>
  </si>
  <si>
    <t>Город Санкт-Петербург</t>
  </si>
  <si>
    <t>Город Севастополь</t>
  </si>
  <si>
    <t>Председатель судейской коллегии (Главный судья)</t>
  </si>
  <si>
    <t>Статус спортивных соревнований</t>
  </si>
  <si>
    <t>Название официального спортивного соревнования</t>
  </si>
  <si>
    <t>Количество субъектов РФ</t>
  </si>
  <si>
    <t>теннис</t>
  </si>
  <si>
    <t>пляжный теннис</t>
  </si>
  <si>
    <t>теннис на колясках</t>
  </si>
  <si>
    <t>№ ЕКП Минспорта России</t>
  </si>
  <si>
    <t>Возрастная группа</t>
  </si>
  <si>
    <t>МУЖЧИНЫ И ЖЕНЩИНЫ</t>
  </si>
  <si>
    <t>И.О.Фамилия</t>
  </si>
  <si>
    <t>Спортивная дисциплина</t>
  </si>
  <si>
    <t>ОДИНОЧНЫЙ РАЗРЯД</t>
  </si>
  <si>
    <t>ПАРНЫЙ РАЗРЯД</t>
  </si>
  <si>
    <t>СМЕШАННЫЙ ПАРНЫЙ РАЗРЯД</t>
  </si>
  <si>
    <t>КОМАНДНЫЕ СОРЕВНОВАНИЯ</t>
  </si>
  <si>
    <t>ПЛЯЖНЫЙ ТЕННИС - КОМАНДНЫЕ СОРЕВНОВАНИЯ</t>
  </si>
  <si>
    <t>Пол игроков</t>
  </si>
  <si>
    <t>М.П. Организатора</t>
  </si>
  <si>
    <t>МЕЖДУНАРОДНЫЕ</t>
  </si>
  <si>
    <t>ВСЕРОССИЙСКИЕ</t>
  </si>
  <si>
    <t>МЕЖРЕГИОНАЛЬНЫЕ</t>
  </si>
  <si>
    <t>ПЛЯЖНЫЙ ТЕННИС - СМЕШАННЫЙ ПАРНЫЙ РАЗРЯД</t>
  </si>
  <si>
    <t>ПЛЯЖНЫЙ ТЕННИС - ПАРНЫЙ РАЗРЯД</t>
  </si>
  <si>
    <t>ТЕННИС НА КОЛЯСКАХ - ОДИНОЧНЫЙ РАЗРЯД</t>
  </si>
  <si>
    <t>ТЕННИС НА КОЛЯСКАХ - ПАРНЫЙ РАЗРЯД</t>
  </si>
  <si>
    <t>ТЕННИС - ОДИНОЧНЫЙ РАЗРЯД</t>
  </si>
  <si>
    <t>ТЕННИС - ПАРНЫЙ РАЗРЯД</t>
  </si>
  <si>
    <t>ТЕННИС - СМЕШАННЫЙ ПАРНЫЙ РАЗРЯД</t>
  </si>
  <si>
    <t>КУБОК РОССИИ</t>
  </si>
  <si>
    <t>АЛЬМЕТЬЕВСК</t>
  </si>
  <si>
    <t>А.В.ЗИМИН</t>
  </si>
  <si>
    <t>19-29.03.2021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</si>
</sst>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6"/>
      <name val="Arial Cyr"/>
      <family val="0"/>
    </font>
    <font>
      <sz val="8"/>
      <name val="Arial Cyr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6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0" fillId="4" borderId="1" applyNumberFormat="0" applyFont="0" applyAlignment="0" applyProtection="0"/>
    <xf numFmtId="0" fontId="11" fillId="35" borderId="0" applyNumberFormat="0" applyBorder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3" fillId="6" borderId="0" applyNumberFormat="0" applyBorder="0" applyAlignment="0" applyProtection="0"/>
    <xf numFmtId="0" fontId="14" fillId="5" borderId="2" applyNumberFormat="0" applyAlignment="0" applyProtection="0"/>
    <xf numFmtId="0" fontId="15" fillId="36" borderId="3" applyNumberFormat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1" borderId="0" applyNumberFormat="0" applyBorder="0" applyAlignment="0" applyProtection="0"/>
    <xf numFmtId="0" fontId="8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41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1" borderId="0" applyNumberFormat="0" applyBorder="0" applyAlignment="0" applyProtection="0"/>
    <xf numFmtId="0" fontId="8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4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7" borderId="2" applyNumberFormat="0" applyAlignment="0" applyProtection="0"/>
    <xf numFmtId="0" fontId="25" fillId="22" borderId="7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4" borderId="0" applyNumberFormat="0" applyBorder="0" applyAlignment="0" applyProtection="0"/>
    <xf numFmtId="0" fontId="1" fillId="43" borderId="10" applyNumberFormat="0" applyFont="0" applyAlignment="0" applyProtection="0"/>
    <xf numFmtId="0" fontId="29" fillId="5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4" fillId="5" borderId="1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6" fillId="50" borderId="17" applyNumberFormat="0" applyAlignment="0" applyProtection="0"/>
    <xf numFmtId="0" fontId="47" fillId="51" borderId="18" applyNumberFormat="0" applyAlignment="0" applyProtection="0"/>
    <xf numFmtId="0" fontId="48" fillId="51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3" fillId="52" borderId="23" applyNumberFormat="0" applyAlignment="0" applyProtection="0"/>
    <xf numFmtId="0" fontId="54" fillId="0" borderId="0" applyNumberFormat="0" applyFill="0" applyBorder="0" applyAlignment="0" applyProtection="0"/>
    <xf numFmtId="0" fontId="55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6" fillId="54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55" borderId="24" applyNumberFormat="0" applyFont="0" applyAlignment="0" applyProtection="0"/>
    <xf numFmtId="9" fontId="0" fillId="0" borderId="0" applyFont="0" applyFill="0" applyBorder="0" applyAlignment="0" applyProtection="0"/>
    <xf numFmtId="0" fontId="58" fillId="0" borderId="25" applyNumberFormat="0" applyFill="0" applyAlignment="0" applyProtection="0"/>
    <xf numFmtId="0" fontId="5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56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146" applyAlignment="1">
      <alignment vertical="center" wrapText="1"/>
      <protection/>
    </xf>
    <xf numFmtId="0" fontId="2" fillId="0" borderId="0" xfId="146" applyAlignment="1">
      <alignment horizontal="centerContinuous" vertical="center" wrapText="1"/>
      <protection/>
    </xf>
    <xf numFmtId="0" fontId="2" fillId="0" borderId="0" xfId="146" applyAlignment="1">
      <alignment horizontal="center" vertical="center" wrapText="1"/>
      <protection/>
    </xf>
    <xf numFmtId="0" fontId="3" fillId="0" borderId="0" xfId="146" applyFont="1" applyAlignment="1">
      <alignment horizontal="right" vertical="center" wrapText="1"/>
      <protection/>
    </xf>
    <xf numFmtId="0" fontId="6" fillId="0" borderId="26" xfId="146" applyFont="1" applyBorder="1" applyAlignment="1">
      <alignment horizontal="centerContinuous" vertical="top" wrapText="1"/>
      <protection/>
    </xf>
    <xf numFmtId="0" fontId="2" fillId="5" borderId="27" xfId="146" applyFont="1" applyFill="1" applyBorder="1" applyAlignment="1">
      <alignment horizontal="center" vertical="center"/>
      <protection/>
    </xf>
    <xf numFmtId="0" fontId="2" fillId="0" borderId="0" xfId="146" applyAlignment="1">
      <alignment vertical="center"/>
      <protection/>
    </xf>
    <xf numFmtId="0" fontId="6" fillId="0" borderId="0" xfId="146" applyFont="1" applyAlignment="1">
      <alignment horizontal="center" vertical="center" wrapText="1"/>
      <protection/>
    </xf>
    <xf numFmtId="0" fontId="2" fillId="0" borderId="26" xfId="146" applyBorder="1" applyAlignment="1">
      <alignment vertical="center"/>
      <protection/>
    </xf>
    <xf numFmtId="0" fontId="6" fillId="0" borderId="0" xfId="146" applyFont="1" applyBorder="1" applyAlignment="1">
      <alignment horizontal="center" vertical="center"/>
      <protection/>
    </xf>
    <xf numFmtId="0" fontId="2" fillId="0" borderId="0" xfId="146">
      <alignment/>
      <protection/>
    </xf>
    <xf numFmtId="0" fontId="2" fillId="0" borderId="0" xfId="146" applyFont="1" applyAlignment="1">
      <alignment vertical="center" wrapText="1"/>
      <protection/>
    </xf>
    <xf numFmtId="0" fontId="0" fillId="0" borderId="0" xfId="149" applyFont="1" applyAlignment="1">
      <alignment vertical="center"/>
      <protection/>
    </xf>
    <xf numFmtId="0" fontId="2" fillId="0" borderId="0" xfId="146" applyBorder="1" applyAlignment="1">
      <alignment horizontal="center" vertical="center" wrapText="1"/>
      <protection/>
    </xf>
    <xf numFmtId="0" fontId="61" fillId="0" borderId="26" xfId="146" applyFont="1" applyBorder="1" applyAlignment="1">
      <alignment horizontal="center" vertical="center" shrinkToFit="1"/>
      <protection/>
    </xf>
    <xf numFmtId="0" fontId="2" fillId="0" borderId="28" xfId="146" applyBorder="1" applyAlignment="1">
      <alignment horizontal="center" vertical="center" wrapText="1"/>
      <protection/>
    </xf>
    <xf numFmtId="0" fontId="2" fillId="0" borderId="29" xfId="146" applyBorder="1" applyAlignment="1">
      <alignment horizontal="center" vertical="center" wrapText="1"/>
      <protection/>
    </xf>
    <xf numFmtId="0" fontId="2" fillId="0" borderId="30" xfId="146" applyBorder="1" applyAlignment="1">
      <alignment horizontal="center" vertical="center" wrapText="1"/>
      <protection/>
    </xf>
    <xf numFmtId="0" fontId="2" fillId="57" borderId="31" xfId="146" applyFont="1" applyFill="1" applyBorder="1" applyAlignment="1">
      <alignment horizontal="center" vertical="center" wrapText="1"/>
      <protection/>
    </xf>
    <xf numFmtId="0" fontId="2" fillId="0" borderId="26" xfId="146" applyBorder="1" applyAlignment="1">
      <alignment vertical="center" wrapText="1"/>
      <protection/>
    </xf>
    <xf numFmtId="0" fontId="2" fillId="0" borderId="0" xfId="146" applyAlignment="1" applyProtection="1">
      <alignment vertical="center" wrapText="1"/>
      <protection locked="0"/>
    </xf>
    <xf numFmtId="0" fontId="2" fillId="5" borderId="31" xfId="146" applyFont="1" applyFill="1" applyBorder="1" applyAlignment="1">
      <alignment horizontal="center" vertical="center" wrapText="1"/>
      <protection/>
    </xf>
    <xf numFmtId="0" fontId="61" fillId="0" borderId="0" xfId="146" applyFont="1" applyBorder="1" applyAlignment="1">
      <alignment horizontal="center" vertical="center" shrinkToFit="1"/>
      <protection/>
    </xf>
    <xf numFmtId="0" fontId="6" fillId="0" borderId="26" xfId="146" applyFont="1" applyBorder="1" applyAlignment="1">
      <alignment/>
      <protection/>
    </xf>
    <xf numFmtId="0" fontId="6" fillId="0" borderId="26" xfId="146" applyFont="1" applyBorder="1" applyAlignment="1">
      <alignment horizontal="center" vertical="center"/>
      <protection/>
    </xf>
    <xf numFmtId="0" fontId="6" fillId="0" borderId="26" xfId="146" applyFont="1" applyBorder="1" applyAlignment="1" applyProtection="1">
      <alignment horizontal="center" shrinkToFit="1"/>
      <protection locked="0"/>
    </xf>
    <xf numFmtId="0" fontId="2" fillId="0" borderId="0" xfId="146" applyBorder="1" applyAlignment="1" applyProtection="1">
      <alignment vertical="center" wrapText="1"/>
      <protection/>
    </xf>
    <xf numFmtId="0" fontId="2" fillId="0" borderId="32" xfId="146" applyBorder="1" applyAlignment="1" applyProtection="1">
      <alignment vertical="center" wrapText="1"/>
      <protection/>
    </xf>
    <xf numFmtId="0" fontId="62" fillId="0" borderId="33" xfId="146" applyFont="1" applyBorder="1" applyAlignment="1" applyProtection="1">
      <alignment horizontal="center" vertical="center" shrinkToFit="1"/>
      <protection locked="0"/>
    </xf>
    <xf numFmtId="0" fontId="62" fillId="0" borderId="34" xfId="146" applyFont="1" applyBorder="1" applyAlignment="1" applyProtection="1">
      <alignment horizontal="center" vertical="center" shrinkToFit="1"/>
      <protection locked="0"/>
    </xf>
    <xf numFmtId="0" fontId="62" fillId="0" borderId="35" xfId="146" applyFont="1" applyBorder="1" applyAlignment="1" applyProtection="1">
      <alignment horizontal="center" vertical="center" shrinkToFit="1"/>
      <protection locked="0"/>
    </xf>
    <xf numFmtId="0" fontId="2" fillId="58" borderId="0" xfId="146" applyFill="1" applyAlignment="1">
      <alignment vertical="center"/>
      <protection/>
    </xf>
    <xf numFmtId="0" fontId="2" fillId="59" borderId="0" xfId="146" applyFill="1" applyAlignment="1">
      <alignment vertical="center"/>
      <protection/>
    </xf>
    <xf numFmtId="0" fontId="2" fillId="60" borderId="0" xfId="146" applyFill="1" applyAlignment="1">
      <alignment vertical="center"/>
      <protection/>
    </xf>
    <xf numFmtId="0" fontId="2" fillId="0" borderId="0" xfId="146" applyFill="1" applyAlignment="1">
      <alignment vertical="center"/>
      <protection/>
    </xf>
    <xf numFmtId="0" fontId="2" fillId="0" borderId="0" xfId="146" applyFill="1" applyAlignment="1">
      <alignment vertical="center" wrapText="1"/>
      <protection/>
    </xf>
    <xf numFmtId="0" fontId="2" fillId="5" borderId="31" xfId="146" applyFont="1" applyFill="1" applyBorder="1" applyAlignment="1" applyProtection="1">
      <alignment horizontal="center" vertical="center" wrapText="1"/>
      <protection/>
    </xf>
    <xf numFmtId="0" fontId="2" fillId="5" borderId="27" xfId="146" applyFont="1" applyFill="1" applyBorder="1" applyAlignment="1" applyProtection="1">
      <alignment horizontal="center" vertical="center" wrapText="1"/>
      <protection/>
    </xf>
    <xf numFmtId="0" fontId="2" fillId="5" borderId="36" xfId="146" applyFont="1" applyFill="1" applyBorder="1" applyAlignment="1" applyProtection="1">
      <alignment horizontal="center" vertical="center" wrapText="1"/>
      <protection/>
    </xf>
    <xf numFmtId="0" fontId="2" fillId="0" borderId="28" xfId="146" applyBorder="1" applyAlignment="1" applyProtection="1">
      <alignment horizontal="center" vertical="center"/>
      <protection/>
    </xf>
    <xf numFmtId="0" fontId="2" fillId="0" borderId="37" xfId="146" applyBorder="1" applyAlignment="1" applyProtection="1">
      <alignment horizontal="center" vertical="center"/>
      <protection/>
    </xf>
    <xf numFmtId="0" fontId="6" fillId="0" borderId="30" xfId="146" applyFont="1" applyBorder="1" applyAlignment="1" applyProtection="1">
      <alignment horizontal="center" vertical="center"/>
      <protection/>
    </xf>
    <xf numFmtId="0" fontId="6" fillId="0" borderId="38" xfId="146" applyFont="1" applyBorder="1" applyAlignment="1" applyProtection="1">
      <alignment horizontal="center" vertical="center"/>
      <protection/>
    </xf>
    <xf numFmtId="0" fontId="6" fillId="0" borderId="0" xfId="146" applyFont="1" applyBorder="1" applyAlignment="1" applyProtection="1">
      <alignment horizontal="center" vertical="center" wrapText="1"/>
      <protection/>
    </xf>
    <xf numFmtId="0" fontId="6" fillId="0" borderId="32" xfId="146" applyFont="1" applyBorder="1" applyAlignment="1" applyProtection="1">
      <alignment horizontal="center" vertical="center" wrapText="1"/>
      <protection/>
    </xf>
    <xf numFmtId="0" fontId="2" fillId="0" borderId="29" xfId="146" applyBorder="1" applyAlignment="1">
      <alignment horizontal="center" vertical="center" wrapText="1"/>
      <protection/>
    </xf>
    <xf numFmtId="0" fontId="2" fillId="0" borderId="0" xfId="146" applyAlignment="1">
      <alignment horizontal="center" vertical="center" wrapText="1"/>
      <protection/>
    </xf>
    <xf numFmtId="0" fontId="2" fillId="0" borderId="0" xfId="146" applyBorder="1" applyAlignment="1">
      <alignment horizontal="left" vertical="center" shrinkToFit="1"/>
      <protection/>
    </xf>
    <xf numFmtId="0" fontId="2" fillId="0" borderId="0" xfId="146" applyBorder="1" applyAlignment="1" applyProtection="1">
      <alignment horizontal="left" vertical="center" shrinkToFit="1"/>
      <protection locked="0"/>
    </xf>
    <xf numFmtId="0" fontId="2" fillId="0" borderId="32" xfId="146" applyBorder="1" applyAlignment="1" applyProtection="1">
      <alignment horizontal="left" vertical="center" shrinkToFit="1"/>
      <protection locked="0"/>
    </xf>
    <xf numFmtId="0" fontId="2" fillId="0" borderId="39" xfId="146" applyBorder="1" applyAlignment="1">
      <alignment horizontal="left" vertical="center" shrinkToFit="1"/>
      <protection/>
    </xf>
    <xf numFmtId="0" fontId="2" fillId="0" borderId="39" xfId="146" applyBorder="1" applyAlignment="1" applyProtection="1">
      <alignment horizontal="left" vertical="center" shrinkToFit="1"/>
      <protection locked="0"/>
    </xf>
    <xf numFmtId="0" fontId="2" fillId="0" borderId="38" xfId="146" applyBorder="1" applyAlignment="1" applyProtection="1">
      <alignment horizontal="left" vertical="center" shrinkToFit="1"/>
      <protection locked="0"/>
    </xf>
    <xf numFmtId="0" fontId="2" fillId="57" borderId="27" xfId="146" applyFont="1" applyFill="1" applyBorder="1" applyAlignment="1">
      <alignment horizontal="center" vertical="center"/>
      <protection/>
    </xf>
    <xf numFmtId="0" fontId="2" fillId="57" borderId="36" xfId="146" applyFont="1" applyFill="1" applyBorder="1" applyAlignment="1">
      <alignment horizontal="center" vertical="center"/>
      <protection/>
    </xf>
    <xf numFmtId="0" fontId="4" fillId="0" borderId="28" xfId="146" applyFont="1" applyBorder="1" applyAlignment="1" applyProtection="1">
      <alignment horizontal="center"/>
      <protection locked="0"/>
    </xf>
    <xf numFmtId="0" fontId="4" fillId="0" borderId="26" xfId="146" applyFont="1" applyBorder="1" applyAlignment="1" applyProtection="1">
      <alignment horizontal="center"/>
      <protection locked="0"/>
    </xf>
    <xf numFmtId="0" fontId="4" fillId="0" borderId="37" xfId="146" applyFont="1" applyBorder="1" applyAlignment="1" applyProtection="1">
      <alignment horizontal="center"/>
      <protection locked="0"/>
    </xf>
    <xf numFmtId="0" fontId="4" fillId="0" borderId="33" xfId="146" applyFont="1" applyBorder="1" applyAlignment="1" applyProtection="1">
      <alignment horizontal="center" vertical="center"/>
      <protection locked="0"/>
    </xf>
    <xf numFmtId="0" fontId="4" fillId="0" borderId="34" xfId="146" applyFont="1" applyBorder="1" applyAlignment="1" applyProtection="1">
      <alignment horizontal="center" vertical="center"/>
      <protection locked="0"/>
    </xf>
    <xf numFmtId="0" fontId="4" fillId="0" borderId="35" xfId="146" applyFont="1" applyBorder="1" applyAlignment="1" applyProtection="1">
      <alignment horizontal="center" vertical="center"/>
      <protection locked="0"/>
    </xf>
    <xf numFmtId="0" fontId="2" fillId="5" borderId="31" xfId="146" applyFont="1" applyFill="1" applyBorder="1" applyAlignment="1">
      <alignment horizontal="center" vertical="center" wrapText="1"/>
      <protection/>
    </xf>
    <xf numFmtId="0" fontId="2" fillId="5" borderId="27" xfId="146" applyFont="1" applyFill="1" applyBorder="1" applyAlignment="1">
      <alignment horizontal="center" vertical="center" wrapText="1"/>
      <protection/>
    </xf>
    <xf numFmtId="0" fontId="2" fillId="5" borderId="36" xfId="146" applyFont="1" applyFill="1" applyBorder="1" applyAlignment="1">
      <alignment horizontal="center" vertical="center" wrapText="1"/>
      <protection/>
    </xf>
    <xf numFmtId="0" fontId="4" fillId="0" borderId="28" xfId="146" applyFont="1" applyBorder="1" applyAlignment="1" applyProtection="1">
      <alignment horizontal="center" vertical="center" shrinkToFit="1"/>
      <protection locked="0"/>
    </xf>
    <xf numFmtId="0" fontId="4" fillId="0" borderId="37" xfId="146" applyFont="1" applyBorder="1" applyAlignment="1" applyProtection="1">
      <alignment horizontal="center" vertical="center" shrinkToFit="1"/>
      <protection locked="0"/>
    </xf>
    <xf numFmtId="0" fontId="4" fillId="0" borderId="29" xfId="146" applyFont="1" applyBorder="1" applyAlignment="1" applyProtection="1">
      <alignment horizontal="center" vertical="center" shrinkToFit="1"/>
      <protection locked="0"/>
    </xf>
    <xf numFmtId="0" fontId="4" fillId="0" borderId="32" xfId="146" applyFont="1" applyBorder="1" applyAlignment="1" applyProtection="1">
      <alignment horizontal="center" vertical="center" shrinkToFit="1"/>
      <protection locked="0"/>
    </xf>
    <xf numFmtId="0" fontId="4" fillId="0" borderId="30" xfId="146" applyFont="1" applyBorder="1" applyAlignment="1" applyProtection="1">
      <alignment horizontal="center" vertical="center" shrinkToFit="1"/>
      <protection locked="0"/>
    </xf>
    <xf numFmtId="0" fontId="4" fillId="0" borderId="38" xfId="146" applyFont="1" applyBorder="1" applyAlignment="1" applyProtection="1">
      <alignment horizontal="center" vertical="center" shrinkToFit="1"/>
      <protection locked="0"/>
    </xf>
    <xf numFmtId="0" fontId="6" fillId="0" borderId="39" xfId="146" applyFont="1" applyBorder="1" applyAlignment="1" applyProtection="1">
      <alignment horizontal="center" vertical="center"/>
      <protection/>
    </xf>
    <xf numFmtId="0" fontId="2" fillId="0" borderId="26" xfId="146" applyBorder="1" applyAlignment="1" applyProtection="1">
      <alignment horizontal="left" vertical="center" shrinkToFit="1"/>
      <protection locked="0"/>
    </xf>
    <xf numFmtId="0" fontId="2" fillId="0" borderId="37" xfId="146" applyBorder="1" applyAlignment="1" applyProtection="1">
      <alignment horizontal="left" vertical="center" shrinkToFit="1"/>
      <protection locked="0"/>
    </xf>
    <xf numFmtId="0" fontId="2" fillId="5" borderId="31" xfId="146" applyFont="1" applyFill="1" applyBorder="1" applyAlignment="1">
      <alignment horizontal="center" vertical="center"/>
      <protection/>
    </xf>
    <xf numFmtId="0" fontId="2" fillId="5" borderId="36" xfId="146" applyFont="1" applyFill="1" applyBorder="1" applyAlignment="1">
      <alignment horizontal="center" vertical="center"/>
      <protection/>
    </xf>
    <xf numFmtId="0" fontId="62" fillId="0" borderId="40" xfId="146" applyFont="1" applyBorder="1" applyAlignment="1" applyProtection="1">
      <alignment horizontal="center" vertical="center" shrinkToFit="1"/>
      <protection/>
    </xf>
    <xf numFmtId="0" fontId="4" fillId="0" borderId="28" xfId="146" applyFont="1" applyBorder="1" applyAlignment="1" applyProtection="1">
      <alignment horizontal="center" vertical="center"/>
      <protection locked="0"/>
    </xf>
    <xf numFmtId="0" fontId="4" fillId="0" borderId="37" xfId="146" applyFont="1" applyBorder="1" applyAlignment="1" applyProtection="1">
      <alignment horizontal="center" vertical="center"/>
      <protection locked="0"/>
    </xf>
    <xf numFmtId="0" fontId="4" fillId="0" borderId="29" xfId="146" applyFont="1" applyBorder="1" applyAlignment="1" applyProtection="1">
      <alignment horizontal="center" vertical="center"/>
      <protection locked="0"/>
    </xf>
    <xf numFmtId="0" fontId="4" fillId="0" borderId="32" xfId="146" applyFont="1" applyBorder="1" applyAlignment="1" applyProtection="1">
      <alignment horizontal="center" vertical="center"/>
      <protection locked="0"/>
    </xf>
    <xf numFmtId="0" fontId="4" fillId="0" borderId="30" xfId="146" applyFont="1" applyBorder="1" applyAlignment="1" applyProtection="1">
      <alignment horizontal="center" vertical="center"/>
      <protection locked="0"/>
    </xf>
    <xf numFmtId="0" fontId="4" fillId="0" borderId="38" xfId="146" applyFont="1" applyBorder="1" applyAlignment="1" applyProtection="1">
      <alignment horizontal="center" vertical="center"/>
      <protection locked="0"/>
    </xf>
    <xf numFmtId="49" fontId="4" fillId="0" borderId="28" xfId="146" applyNumberFormat="1" applyFont="1" applyBorder="1" applyAlignment="1" applyProtection="1">
      <alignment horizontal="center" vertical="center"/>
      <protection locked="0"/>
    </xf>
    <xf numFmtId="49" fontId="4" fillId="0" borderId="37" xfId="146" applyNumberFormat="1" applyFont="1" applyBorder="1" applyAlignment="1" applyProtection="1">
      <alignment horizontal="center" vertical="center"/>
      <protection locked="0"/>
    </xf>
    <xf numFmtId="49" fontId="4" fillId="0" borderId="29" xfId="146" applyNumberFormat="1" applyFont="1" applyBorder="1" applyAlignment="1" applyProtection="1">
      <alignment horizontal="center" vertical="center"/>
      <protection locked="0"/>
    </xf>
    <xf numFmtId="49" fontId="4" fillId="0" borderId="32" xfId="146" applyNumberFormat="1" applyFont="1" applyBorder="1" applyAlignment="1" applyProtection="1">
      <alignment horizontal="center" vertical="center"/>
      <protection locked="0"/>
    </xf>
    <xf numFmtId="49" fontId="4" fillId="0" borderId="30" xfId="146" applyNumberFormat="1" applyFont="1" applyBorder="1" applyAlignment="1" applyProtection="1">
      <alignment horizontal="center" vertical="center"/>
      <protection locked="0"/>
    </xf>
    <xf numFmtId="49" fontId="4" fillId="0" borderId="38" xfId="146" applyNumberFormat="1" applyFont="1" applyBorder="1" applyAlignment="1" applyProtection="1">
      <alignment horizontal="center" vertical="center"/>
      <protection locked="0"/>
    </xf>
    <xf numFmtId="0" fontId="4" fillId="0" borderId="40" xfId="146" applyFont="1" applyBorder="1" applyAlignment="1" applyProtection="1">
      <alignment horizontal="center" vertical="center" wrapText="1"/>
      <protection locked="0"/>
    </xf>
    <xf numFmtId="0" fontId="4" fillId="0" borderId="39" xfId="146" applyFont="1" applyBorder="1" applyAlignment="1">
      <alignment horizontal="center" vertical="center" wrapText="1"/>
      <protection/>
    </xf>
    <xf numFmtId="0" fontId="2" fillId="5" borderId="31" xfId="146" applyFont="1" applyFill="1" applyBorder="1" applyAlignment="1">
      <alignment horizontal="center" vertical="center"/>
      <protection/>
    </xf>
    <xf numFmtId="0" fontId="2" fillId="5" borderId="27" xfId="146" applyFont="1" applyFill="1" applyBorder="1" applyAlignment="1">
      <alignment horizontal="center" vertical="center"/>
      <protection/>
    </xf>
    <xf numFmtId="0" fontId="2" fillId="5" borderId="36" xfId="146" applyFont="1" applyFill="1" applyBorder="1" applyAlignment="1">
      <alignment horizontal="center" vertical="center"/>
      <protection/>
    </xf>
    <xf numFmtId="0" fontId="5" fillId="0" borderId="31" xfId="146" applyFont="1" applyBorder="1" applyAlignment="1" applyProtection="1">
      <alignment horizontal="center" vertical="center"/>
      <protection locked="0"/>
    </xf>
    <xf numFmtId="0" fontId="5" fillId="0" borderId="27" xfId="146" applyFont="1" applyBorder="1" applyAlignment="1" applyProtection="1">
      <alignment horizontal="center" vertical="center"/>
      <protection locked="0"/>
    </xf>
    <xf numFmtId="0" fontId="5" fillId="0" borderId="36" xfId="146" applyFont="1" applyBorder="1" applyAlignment="1" applyProtection="1">
      <alignment horizontal="center" vertical="center"/>
      <protection locked="0"/>
    </xf>
    <xf numFmtId="0" fontId="4" fillId="0" borderId="28" xfId="146" applyFont="1" applyBorder="1" applyAlignment="1" applyProtection="1">
      <alignment horizontal="center" vertical="center" wrapText="1"/>
      <protection locked="0"/>
    </xf>
    <xf numFmtId="0" fontId="4" fillId="0" borderId="37" xfId="146" applyFont="1" applyBorder="1" applyAlignment="1" applyProtection="1">
      <alignment horizontal="center" vertical="center" wrapText="1"/>
      <protection locked="0"/>
    </xf>
    <xf numFmtId="0" fontId="4" fillId="0" borderId="29" xfId="146" applyFont="1" applyBorder="1" applyAlignment="1" applyProtection="1">
      <alignment horizontal="center" vertical="center" wrapText="1"/>
      <protection locked="0"/>
    </xf>
    <xf numFmtId="0" fontId="4" fillId="0" borderId="32" xfId="146" applyFont="1" applyBorder="1" applyAlignment="1" applyProtection="1">
      <alignment horizontal="center" vertical="center" wrapText="1"/>
      <protection locked="0"/>
    </xf>
    <xf numFmtId="0" fontId="4" fillId="0" borderId="30" xfId="146" applyFont="1" applyBorder="1" applyAlignment="1" applyProtection="1">
      <alignment horizontal="center" vertical="center" wrapText="1"/>
      <protection locked="0"/>
    </xf>
    <xf numFmtId="0" fontId="4" fillId="0" borderId="38" xfId="146" applyFont="1" applyBorder="1" applyAlignment="1" applyProtection="1">
      <alignment horizontal="center" vertical="center" wrapText="1"/>
      <protection locked="0"/>
    </xf>
    <xf numFmtId="0" fontId="2" fillId="0" borderId="26" xfId="146" applyBorder="1" applyAlignment="1">
      <alignment horizontal="left" vertical="center" shrinkToFit="1"/>
      <protection/>
    </xf>
  </cellXfs>
  <cellStyles count="145">
    <cellStyle name="Normal" xfId="0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Итог" xfId="139"/>
    <cellStyle name="Контрольная ячейка" xfId="140"/>
    <cellStyle name="Название" xfId="141"/>
    <cellStyle name="Нейтральный" xfId="142"/>
    <cellStyle name="Обычный 2" xfId="143"/>
    <cellStyle name="Обычный 2 2" xfId="144"/>
    <cellStyle name="Обычный 2 2 2" xfId="145"/>
    <cellStyle name="Обычный 2 3" xfId="146"/>
    <cellStyle name="Обычный 2 3 2" xfId="147"/>
    <cellStyle name="Обычный 2 3_Отчет судьи-инспектора" xfId="148"/>
    <cellStyle name="Обычный 3" xfId="149"/>
    <cellStyle name="Плохой" xfId="150"/>
    <cellStyle name="Пояснение" xfId="151"/>
    <cellStyle name="Примечание" xfId="152"/>
    <cellStyle name="Percent" xfId="153"/>
    <cellStyle name="Связанная ячейка" xfId="154"/>
    <cellStyle name="Текст предупреждения" xfId="155"/>
    <cellStyle name="Comma" xfId="156"/>
    <cellStyle name="Comma [0]" xfId="157"/>
    <cellStyle name="Хороший" xfId="158"/>
  </cellStyles>
  <dxfs count="7">
    <dxf>
      <font>
        <b val="0"/>
        <i/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 val="0"/>
        <i/>
        <color rgb="FFFFFF00"/>
      </font>
      <fill>
        <patternFill>
          <bgColor rgb="FFFF0000"/>
        </patternFill>
      </fill>
    </dxf>
    <dxf>
      <font>
        <b val="0"/>
        <i/>
        <color rgb="FFFFFF00"/>
      </font>
      <fill>
        <patternFill>
          <bgColor rgb="FFFF0000"/>
        </patternFill>
      </fill>
    </dxf>
    <dxf>
      <font>
        <b val="0"/>
        <i/>
        <color rgb="FFFFFF0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303"/>
  <sheetViews>
    <sheetView showGridLines="0" showRowColHeaders="0" tabSelected="1" zoomScalePageLayoutView="0" workbookViewId="0" topLeftCell="A1">
      <selection activeCell="E17" sqref="E17:G17"/>
    </sheetView>
  </sheetViews>
  <sheetFormatPr defaultColWidth="9.140625" defaultRowHeight="15"/>
  <cols>
    <col min="1" max="1" width="3.57421875" style="1" customWidth="1"/>
    <col min="2" max="2" width="17.7109375" style="1" customWidth="1"/>
    <col min="3" max="4" width="11.7109375" style="1" customWidth="1"/>
    <col min="5" max="5" width="52.7109375" style="1" customWidth="1"/>
    <col min="6" max="7" width="6.7109375" style="1" customWidth="1"/>
    <col min="8" max="10" width="0" style="1" hidden="1" customWidth="1"/>
    <col min="11" max="26" width="9.140625" style="1" customWidth="1"/>
    <col min="27" max="28" width="9.140625" style="1" hidden="1" customWidth="1"/>
    <col min="29" max="16384" width="9.140625" style="1" customWidth="1"/>
  </cols>
  <sheetData>
    <row r="1" spans="2:28" ht="12.75">
      <c r="B1" s="2"/>
      <c r="C1" s="2"/>
      <c r="D1" s="2"/>
      <c r="E1" s="2"/>
      <c r="F1" s="3"/>
      <c r="G1" s="4"/>
      <c r="AA1" s="21">
        <v>1</v>
      </c>
      <c r="AB1" s="7" t="str">
        <f>"СПРАВКА"&amp;CHAR(10)&amp;" О КОЛИЧЕСТВЕ СУБЪЕКТОВ РФ, ПРИНЯВШИХ УЧАСТИЕ В ОФИЦИАЛЬНОМ СПОРТИВНОМ СОРЕВНОВАНИИ"&amp;CHAR(10)&amp;" ПО ВИДУ СПОРТА “ТЕННИС“"</f>
        <v>СПРАВКА
 О КОЛИЧЕСТВЕ СУБЪЕКТОВ РФ, ПРИНЯВШИХ УЧАСТИЕ В ОФИЦИАЛЬНОМ СПОРТИВНОМ СОРЕВНОВАНИИ
 ПО ВИДУ СПОРТА “ТЕННИС“</v>
      </c>
    </row>
    <row r="2" spans="1:28" ht="50.25" customHeight="1">
      <c r="A2" s="90" t="str">
        <f>INDEX(AB1:AB3,AA1)</f>
        <v>СПРАВКА
 О КОЛИЧЕСТВЕ СУБЪЕКТОВ РФ, ПРИНЯВШИХ УЧАСТИЕ В ОФИЦИАЛЬНОМ СПОРТИВНОМ СОРЕВНОВАНИИ
 ПО ВИДУ СПОРТА “ТЕННИС“</v>
      </c>
      <c r="B2" s="90"/>
      <c r="C2" s="90"/>
      <c r="D2" s="90"/>
      <c r="E2" s="90"/>
      <c r="F2" s="90"/>
      <c r="G2" s="90"/>
      <c r="AB2" s="7" t="str">
        <f>"СПРАВКА"&amp;CHAR(10)&amp;" О КОЛИЧЕСТВЕ СУБЪЕКТОВ РФ, ПРИНЯВШИХ УЧАСТИЕ В ОФИЦИАЛЬНОМ СПОРТИВНОМ СОРЕВНОВАНИИ"&amp;CHAR(10)&amp;" ПО ВИДУ СПОРТА “СПОРТ ЛИЦ С ПОРАЖЕНИЕМ ОДА“"</f>
        <v>СПРАВКА
 О КОЛИЧЕСТВЕ СУБЪЕКТОВ РФ, ПРИНЯВШИХ УЧАСТИЕ В ОФИЦИАЛЬНОМ СПОРТИВНОМ СОРЕВНОВАНИИ
 ПО ВИДУ СПОРТА “СПОРТ ЛИЦ С ПОРАЖЕНИЕМ ОДА“</v>
      </c>
    </row>
    <row r="3" spans="1:28" ht="12.75">
      <c r="A3" s="91" t="s">
        <v>121</v>
      </c>
      <c r="B3" s="92"/>
      <c r="C3" s="92"/>
      <c r="D3" s="92"/>
      <c r="E3" s="92"/>
      <c r="F3" s="92"/>
      <c r="G3" s="93"/>
      <c r="AB3" s="7" t="str">
        <f>"СПРАВКА"&amp;CHAR(10)&amp;" О КОЛИЧЕСТВЕ СУБЪЕКТОВ РФ, ПРИНЯВШИХ УЧАСТИЕ В ОФИЦИАЛЬНОМ СПОРТИВНОМ СОРЕВНОВАНИИ"&amp;CHAR(10)&amp;"ПО ВИДУ СПОРТА “СПОРТ ГЛУХИХ“ "</f>
        <v>СПРАВКА
 О КОЛИЧЕСТВЕ СУБЪЕКТОВ РФ, ПРИНЯВШИХ УЧАСТИЕ В ОФИЦИАЛЬНОМ СПОРТИВНОМ СОРЕВНОВАНИИ
ПО ВИДУ СПОРТА “СПОРТ ГЛУХИХ“ </v>
      </c>
    </row>
    <row r="4" spans="1:7" ht="24" customHeight="1">
      <c r="A4" s="94" t="s">
        <v>148</v>
      </c>
      <c r="B4" s="95"/>
      <c r="C4" s="95"/>
      <c r="D4" s="95"/>
      <c r="E4" s="95"/>
      <c r="F4" s="95"/>
      <c r="G4" s="96"/>
    </row>
    <row r="5" spans="1:7" ht="6.75" customHeight="1">
      <c r="A5" s="5"/>
      <c r="B5" s="5"/>
      <c r="C5" s="5"/>
      <c r="D5" s="5"/>
      <c r="E5" s="5"/>
      <c r="F5" s="5"/>
      <c r="G5" s="5"/>
    </row>
    <row r="6" spans="1:7" s="8" customFormat="1" ht="24" customHeight="1">
      <c r="A6" s="62" t="s">
        <v>120</v>
      </c>
      <c r="B6" s="63"/>
      <c r="C6" s="62" t="s">
        <v>126</v>
      </c>
      <c r="D6" s="64"/>
      <c r="E6" s="22" t="s">
        <v>130</v>
      </c>
      <c r="F6" s="62" t="s">
        <v>122</v>
      </c>
      <c r="G6" s="64"/>
    </row>
    <row r="7" spans="1:7" s="8" customFormat="1" ht="12" customHeight="1">
      <c r="A7" s="65" t="s">
        <v>139</v>
      </c>
      <c r="B7" s="66"/>
      <c r="C7" s="89">
        <v>39621</v>
      </c>
      <c r="D7" s="89"/>
      <c r="E7" s="29" t="s">
        <v>131</v>
      </c>
      <c r="F7" s="76">
        <f>COUNTA(E17:G101)</f>
        <v>22</v>
      </c>
      <c r="G7" s="76"/>
    </row>
    <row r="8" spans="1:7" s="8" customFormat="1" ht="12" customHeight="1">
      <c r="A8" s="67"/>
      <c r="B8" s="68"/>
      <c r="C8" s="89"/>
      <c r="D8" s="89"/>
      <c r="E8" s="30" t="s">
        <v>132</v>
      </c>
      <c r="F8" s="76"/>
      <c r="G8" s="76"/>
    </row>
    <row r="9" spans="1:7" ht="12" customHeight="1">
      <c r="A9" s="69"/>
      <c r="B9" s="70"/>
      <c r="C9" s="89"/>
      <c r="D9" s="89"/>
      <c r="E9" s="31" t="s">
        <v>133</v>
      </c>
      <c r="F9" s="76"/>
      <c r="G9" s="76"/>
    </row>
    <row r="10" spans="1:7" ht="12.75">
      <c r="A10" s="14"/>
      <c r="B10" s="14"/>
      <c r="C10" s="14"/>
      <c r="D10" s="14"/>
      <c r="E10" s="23"/>
      <c r="F10" s="15"/>
      <c r="G10" s="15"/>
    </row>
    <row r="11" spans="1:7" s="7" customFormat="1" ht="24" customHeight="1">
      <c r="A11" s="74" t="s">
        <v>0</v>
      </c>
      <c r="B11" s="75"/>
      <c r="C11" s="74" t="s">
        <v>1</v>
      </c>
      <c r="D11" s="75"/>
      <c r="E11" s="6" t="s">
        <v>127</v>
      </c>
      <c r="F11" s="74" t="s">
        <v>136</v>
      </c>
      <c r="G11" s="75"/>
    </row>
    <row r="12" spans="1:7" s="7" customFormat="1" ht="12" customHeight="1">
      <c r="A12" s="77" t="s">
        <v>149</v>
      </c>
      <c r="B12" s="78"/>
      <c r="C12" s="83" t="s">
        <v>151</v>
      </c>
      <c r="D12" s="84"/>
      <c r="E12" s="59" t="s">
        <v>128</v>
      </c>
      <c r="F12" s="97" t="s">
        <v>128</v>
      </c>
      <c r="G12" s="98"/>
    </row>
    <row r="13" spans="1:7" s="7" customFormat="1" ht="12" customHeight="1">
      <c r="A13" s="79"/>
      <c r="B13" s="80"/>
      <c r="C13" s="85"/>
      <c r="D13" s="86"/>
      <c r="E13" s="60"/>
      <c r="F13" s="99"/>
      <c r="G13" s="100"/>
    </row>
    <row r="14" spans="1:7" s="7" customFormat="1" ht="12" customHeight="1">
      <c r="A14" s="81"/>
      <c r="B14" s="82"/>
      <c r="C14" s="87"/>
      <c r="D14" s="88"/>
      <c r="E14" s="61"/>
      <c r="F14" s="101"/>
      <c r="G14" s="102"/>
    </row>
    <row r="15" ht="10.5" customHeight="1"/>
    <row r="16" spans="1:7" ht="15" customHeight="1">
      <c r="A16" s="19" t="s">
        <v>114</v>
      </c>
      <c r="B16" s="54" t="s">
        <v>113</v>
      </c>
      <c r="C16" s="54"/>
      <c r="D16" s="54"/>
      <c r="E16" s="54" t="s">
        <v>115</v>
      </c>
      <c r="F16" s="54"/>
      <c r="G16" s="55"/>
    </row>
    <row r="17" spans="1:10" ht="15" customHeight="1">
      <c r="A17" s="16">
        <v>1</v>
      </c>
      <c r="B17" s="103" t="str">
        <f aca="true" t="shared" si="0" ref="B17:B48">IF(E17="","",INDEX($A$124:$C$208,MATCH(E17,$C$124:$C$208,0),2))</f>
        <v>Дальневосточный федеральный округ</v>
      </c>
      <c r="C17" s="103"/>
      <c r="D17" s="103"/>
      <c r="E17" s="72" t="s">
        <v>106</v>
      </c>
      <c r="F17" s="72"/>
      <c r="G17" s="73"/>
      <c r="H17" s="46">
        <f aca="true" t="shared" si="1" ref="H17:H48">IF(E17="","",INDEX($A$124:$C$208,MATCH(E17,$C$124:$C$208,0),1))</f>
        <v>1</v>
      </c>
      <c r="I17" s="47"/>
      <c r="J17" s="47"/>
    </row>
    <row r="18" spans="1:10" ht="15" customHeight="1">
      <c r="A18" s="17">
        <v>2</v>
      </c>
      <c r="B18" s="48" t="str">
        <f t="shared" si="0"/>
        <v>Приволжский федеральный округ</v>
      </c>
      <c r="C18" s="48"/>
      <c r="D18" s="48"/>
      <c r="E18" s="49" t="s">
        <v>69</v>
      </c>
      <c r="F18" s="49"/>
      <c r="G18" s="50"/>
      <c r="H18" s="46">
        <f t="shared" si="1"/>
        <v>2</v>
      </c>
      <c r="I18" s="47"/>
      <c r="J18" s="47"/>
    </row>
    <row r="19" spans="1:10" ht="15" customHeight="1">
      <c r="A19" s="17">
        <v>3</v>
      </c>
      <c r="B19" s="48" t="str">
        <f t="shared" si="0"/>
        <v>Приволжский федеральный округ</v>
      </c>
      <c r="C19" s="48"/>
      <c r="D19" s="48"/>
      <c r="E19" s="49" t="s">
        <v>71</v>
      </c>
      <c r="F19" s="49"/>
      <c r="G19" s="50"/>
      <c r="H19" s="46">
        <f t="shared" si="1"/>
        <v>2</v>
      </c>
      <c r="I19" s="47"/>
      <c r="J19" s="47"/>
    </row>
    <row r="20" spans="1:10" ht="15" customHeight="1">
      <c r="A20" s="17">
        <v>4</v>
      </c>
      <c r="B20" s="48" t="str">
        <f t="shared" si="0"/>
        <v>Приволжский федеральный округ</v>
      </c>
      <c r="C20" s="48"/>
      <c r="D20" s="48"/>
      <c r="E20" s="49" t="s">
        <v>72</v>
      </c>
      <c r="F20" s="49"/>
      <c r="G20" s="50"/>
      <c r="H20" s="46">
        <f t="shared" si="1"/>
        <v>2</v>
      </c>
      <c r="I20" s="47"/>
      <c r="J20" s="47"/>
    </row>
    <row r="21" spans="1:10" ht="15" customHeight="1">
      <c r="A21" s="17">
        <v>5</v>
      </c>
      <c r="B21" s="48" t="str">
        <f t="shared" si="0"/>
        <v>Приволжский федеральный округ</v>
      </c>
      <c r="C21" s="48"/>
      <c r="D21" s="48"/>
      <c r="E21" s="49" t="s">
        <v>80</v>
      </c>
      <c r="F21" s="49"/>
      <c r="G21" s="50"/>
      <c r="H21" s="46">
        <f t="shared" si="1"/>
        <v>2</v>
      </c>
      <c r="I21" s="47"/>
      <c r="J21" s="47"/>
    </row>
    <row r="22" spans="1:10" ht="15" customHeight="1">
      <c r="A22" s="17">
        <v>6</v>
      </c>
      <c r="B22" s="48" t="str">
        <f t="shared" si="0"/>
        <v>Приволжский федеральный округ</v>
      </c>
      <c r="C22" s="48"/>
      <c r="D22" s="48"/>
      <c r="E22" s="49" t="s">
        <v>81</v>
      </c>
      <c r="F22" s="49"/>
      <c r="G22" s="50"/>
      <c r="H22" s="46">
        <f t="shared" si="1"/>
        <v>2</v>
      </c>
      <c r="I22" s="47"/>
      <c r="J22" s="47"/>
    </row>
    <row r="23" spans="1:10" ht="15" customHeight="1">
      <c r="A23" s="17">
        <v>7</v>
      </c>
      <c r="B23" s="48" t="str">
        <f t="shared" si="0"/>
        <v>Северо-Западный федеральный округ</v>
      </c>
      <c r="C23" s="48"/>
      <c r="D23" s="48"/>
      <c r="E23" s="49" t="s">
        <v>117</v>
      </c>
      <c r="F23" s="49"/>
      <c r="G23" s="50"/>
      <c r="H23" s="46">
        <f t="shared" si="1"/>
        <v>3</v>
      </c>
      <c r="I23" s="47"/>
      <c r="J23" s="47"/>
    </row>
    <row r="24" spans="1:10" ht="15" customHeight="1">
      <c r="A24" s="17">
        <v>8</v>
      </c>
      <c r="B24" s="48" t="str">
        <f t="shared" si="0"/>
        <v>Северо-Западный федеральный округ</v>
      </c>
      <c r="C24" s="48"/>
      <c r="D24" s="48"/>
      <c r="E24" s="49" t="s">
        <v>46</v>
      </c>
      <c r="F24" s="49"/>
      <c r="G24" s="50"/>
      <c r="H24" s="46">
        <f t="shared" si="1"/>
        <v>3</v>
      </c>
      <c r="I24" s="47"/>
      <c r="J24" s="47"/>
    </row>
    <row r="25" spans="1:10" ht="15" customHeight="1">
      <c r="A25" s="17">
        <v>9</v>
      </c>
      <c r="B25" s="48" t="str">
        <f t="shared" si="0"/>
        <v>Северо-Западный федеральный округ</v>
      </c>
      <c r="C25" s="48"/>
      <c r="D25" s="48"/>
      <c r="E25" s="49" t="s">
        <v>47</v>
      </c>
      <c r="F25" s="49"/>
      <c r="G25" s="50"/>
      <c r="H25" s="46">
        <f t="shared" si="1"/>
        <v>3</v>
      </c>
      <c r="I25" s="47"/>
      <c r="J25" s="47"/>
    </row>
    <row r="26" spans="1:10" ht="15" customHeight="1">
      <c r="A26" s="17">
        <v>10</v>
      </c>
      <c r="B26" s="48" t="str">
        <f t="shared" si="0"/>
        <v>Северо-Кавказский федеральный округ</v>
      </c>
      <c r="C26" s="48"/>
      <c r="D26" s="48"/>
      <c r="E26" s="49" t="s">
        <v>67</v>
      </c>
      <c r="F26" s="49"/>
      <c r="G26" s="50"/>
      <c r="H26" s="46">
        <f t="shared" si="1"/>
        <v>4</v>
      </c>
      <c r="I26" s="47"/>
      <c r="J26" s="47"/>
    </row>
    <row r="27" spans="1:10" ht="15" customHeight="1">
      <c r="A27" s="17">
        <v>11</v>
      </c>
      <c r="B27" s="48" t="str">
        <f t="shared" si="0"/>
        <v>Сибирский федеральный округ</v>
      </c>
      <c r="C27" s="48"/>
      <c r="D27" s="48"/>
      <c r="E27" s="49" t="s">
        <v>97</v>
      </c>
      <c r="F27" s="49"/>
      <c r="G27" s="50"/>
      <c r="H27" s="46">
        <f t="shared" si="1"/>
        <v>5</v>
      </c>
      <c r="I27" s="47"/>
      <c r="J27" s="47"/>
    </row>
    <row r="28" spans="1:10" ht="15" customHeight="1">
      <c r="A28" s="17">
        <v>12</v>
      </c>
      <c r="B28" s="48" t="str">
        <f t="shared" si="0"/>
        <v>Уральский федеральный округ</v>
      </c>
      <c r="C28" s="48"/>
      <c r="D28" s="48"/>
      <c r="E28" s="49" t="s">
        <v>85</v>
      </c>
      <c r="F28" s="49"/>
      <c r="G28" s="50"/>
      <c r="H28" s="46">
        <f t="shared" si="1"/>
        <v>6</v>
      </c>
      <c r="I28" s="47"/>
      <c r="J28" s="47"/>
    </row>
    <row r="29" spans="1:10" ht="15" customHeight="1">
      <c r="A29" s="17">
        <v>13</v>
      </c>
      <c r="B29" s="48" t="str">
        <f t="shared" si="0"/>
        <v>Уральский федеральный округ</v>
      </c>
      <c r="C29" s="48"/>
      <c r="D29" s="48"/>
      <c r="E29" s="49" t="s">
        <v>87</v>
      </c>
      <c r="F29" s="49"/>
      <c r="G29" s="50"/>
      <c r="H29" s="46">
        <f t="shared" si="1"/>
        <v>6</v>
      </c>
      <c r="I29" s="47"/>
      <c r="J29" s="47"/>
    </row>
    <row r="30" spans="1:10" ht="15" customHeight="1">
      <c r="A30" s="17">
        <v>14</v>
      </c>
      <c r="B30" s="48" t="str">
        <f t="shared" si="0"/>
        <v>Центральный федеральный округ</v>
      </c>
      <c r="C30" s="48"/>
      <c r="D30" s="48"/>
      <c r="E30" s="49" t="s">
        <v>27</v>
      </c>
      <c r="F30" s="49"/>
      <c r="G30" s="50"/>
      <c r="H30" s="46">
        <f t="shared" si="1"/>
        <v>7</v>
      </c>
      <c r="I30" s="47"/>
      <c r="J30" s="47"/>
    </row>
    <row r="31" spans="1:10" ht="15" customHeight="1">
      <c r="A31" s="17">
        <v>15</v>
      </c>
      <c r="B31" s="48" t="str">
        <f t="shared" si="0"/>
        <v>Центральный федеральный округ</v>
      </c>
      <c r="C31" s="48"/>
      <c r="D31" s="48"/>
      <c r="E31" s="49" t="s">
        <v>116</v>
      </c>
      <c r="F31" s="49"/>
      <c r="G31" s="50"/>
      <c r="H31" s="46">
        <f t="shared" si="1"/>
        <v>7</v>
      </c>
      <c r="I31" s="47"/>
      <c r="J31" s="47"/>
    </row>
    <row r="32" spans="1:10" ht="15" customHeight="1">
      <c r="A32" s="17">
        <v>16</v>
      </c>
      <c r="B32" s="48" t="str">
        <f t="shared" si="0"/>
        <v>Центральный федеральный округ</v>
      </c>
      <c r="C32" s="48"/>
      <c r="D32" s="48"/>
      <c r="E32" s="49" t="s">
        <v>33</v>
      </c>
      <c r="F32" s="49"/>
      <c r="G32" s="50"/>
      <c r="H32" s="46">
        <f t="shared" si="1"/>
        <v>7</v>
      </c>
      <c r="I32" s="47"/>
      <c r="J32" s="47"/>
    </row>
    <row r="33" spans="1:10" ht="15" customHeight="1">
      <c r="A33" s="17">
        <v>17</v>
      </c>
      <c r="B33" s="48" t="str">
        <f t="shared" si="0"/>
        <v>Центральный федеральный округ</v>
      </c>
      <c r="C33" s="48"/>
      <c r="D33" s="48"/>
      <c r="E33" s="49" t="s">
        <v>35</v>
      </c>
      <c r="F33" s="49"/>
      <c r="G33" s="50"/>
      <c r="H33" s="46">
        <f t="shared" si="1"/>
        <v>7</v>
      </c>
      <c r="I33" s="47"/>
      <c r="J33" s="47"/>
    </row>
    <row r="34" spans="1:10" ht="15" customHeight="1">
      <c r="A34" s="17">
        <v>18</v>
      </c>
      <c r="B34" s="48" t="str">
        <f t="shared" si="0"/>
        <v>Центральный федеральный округ</v>
      </c>
      <c r="C34" s="48"/>
      <c r="D34" s="48"/>
      <c r="E34" s="49" t="s">
        <v>40</v>
      </c>
      <c r="F34" s="49"/>
      <c r="G34" s="50"/>
      <c r="H34" s="46">
        <f t="shared" si="1"/>
        <v>7</v>
      </c>
      <c r="I34" s="47"/>
      <c r="J34" s="47"/>
    </row>
    <row r="35" spans="1:10" ht="15" customHeight="1">
      <c r="A35" s="17">
        <v>19</v>
      </c>
      <c r="B35" s="48" t="str">
        <f t="shared" si="0"/>
        <v>Южный федеральный округ</v>
      </c>
      <c r="C35" s="48"/>
      <c r="D35" s="48"/>
      <c r="E35" s="49" t="s">
        <v>58</v>
      </c>
      <c r="F35" s="49"/>
      <c r="G35" s="50"/>
      <c r="H35" s="46">
        <f t="shared" si="1"/>
        <v>8</v>
      </c>
      <c r="I35" s="47"/>
      <c r="J35" s="47"/>
    </row>
    <row r="36" spans="1:10" ht="15" customHeight="1">
      <c r="A36" s="17">
        <v>20</v>
      </c>
      <c r="B36" s="48" t="str">
        <f t="shared" si="0"/>
        <v>Южный федеральный округ</v>
      </c>
      <c r="C36" s="48"/>
      <c r="D36" s="48"/>
      <c r="E36" s="49" t="s">
        <v>56</v>
      </c>
      <c r="F36" s="49"/>
      <c r="G36" s="50"/>
      <c r="H36" s="46">
        <f t="shared" si="1"/>
        <v>8</v>
      </c>
      <c r="I36" s="47"/>
      <c r="J36" s="47"/>
    </row>
    <row r="37" spans="1:10" ht="15" customHeight="1">
      <c r="A37" s="17">
        <v>21</v>
      </c>
      <c r="B37" s="48" t="str">
        <f t="shared" si="0"/>
        <v>Южный федеральный округ</v>
      </c>
      <c r="C37" s="48"/>
      <c r="D37" s="48"/>
      <c r="E37" s="49" t="s">
        <v>55</v>
      </c>
      <c r="F37" s="49"/>
      <c r="G37" s="50"/>
      <c r="H37" s="46">
        <f t="shared" si="1"/>
        <v>8</v>
      </c>
      <c r="I37" s="47"/>
      <c r="J37" s="47"/>
    </row>
    <row r="38" spans="1:10" ht="15" customHeight="1">
      <c r="A38" s="17">
        <v>22</v>
      </c>
      <c r="B38" s="48" t="str">
        <f t="shared" si="0"/>
        <v>Южный федеральный округ</v>
      </c>
      <c r="C38" s="48"/>
      <c r="D38" s="48"/>
      <c r="E38" s="49" t="s">
        <v>59</v>
      </c>
      <c r="F38" s="49"/>
      <c r="G38" s="50"/>
      <c r="H38" s="46">
        <f t="shared" si="1"/>
        <v>8</v>
      </c>
      <c r="I38" s="47"/>
      <c r="J38" s="47"/>
    </row>
    <row r="39" spans="1:10" ht="15" customHeight="1" hidden="1">
      <c r="A39" s="17">
        <v>23</v>
      </c>
      <c r="B39" s="48">
        <f t="shared" si="0"/>
      </c>
      <c r="C39" s="48"/>
      <c r="D39" s="48"/>
      <c r="E39" s="49"/>
      <c r="F39" s="49"/>
      <c r="G39" s="50"/>
      <c r="H39" s="46">
        <f t="shared" si="1"/>
      </c>
      <c r="I39" s="47"/>
      <c r="J39" s="47"/>
    </row>
    <row r="40" spans="1:10" ht="15" customHeight="1" hidden="1">
      <c r="A40" s="17">
        <v>24</v>
      </c>
      <c r="B40" s="48">
        <f t="shared" si="0"/>
      </c>
      <c r="C40" s="48"/>
      <c r="D40" s="48"/>
      <c r="E40" s="49"/>
      <c r="F40" s="49"/>
      <c r="G40" s="50"/>
      <c r="H40" s="46">
        <f t="shared" si="1"/>
      </c>
      <c r="I40" s="47"/>
      <c r="J40" s="47"/>
    </row>
    <row r="41" spans="1:10" ht="15" customHeight="1" hidden="1">
      <c r="A41" s="17">
        <v>25</v>
      </c>
      <c r="B41" s="48">
        <f t="shared" si="0"/>
      </c>
      <c r="C41" s="48"/>
      <c r="D41" s="48"/>
      <c r="E41" s="49"/>
      <c r="F41" s="49"/>
      <c r="G41" s="50"/>
      <c r="H41" s="46">
        <f t="shared" si="1"/>
      </c>
      <c r="I41" s="47"/>
      <c r="J41" s="47"/>
    </row>
    <row r="42" spans="1:10" ht="15" customHeight="1" hidden="1">
      <c r="A42" s="17">
        <v>26</v>
      </c>
      <c r="B42" s="48">
        <f t="shared" si="0"/>
      </c>
      <c r="C42" s="48"/>
      <c r="D42" s="48"/>
      <c r="E42" s="49"/>
      <c r="F42" s="49"/>
      <c r="G42" s="50"/>
      <c r="H42" s="46">
        <f t="shared" si="1"/>
      </c>
      <c r="I42" s="47"/>
      <c r="J42" s="47"/>
    </row>
    <row r="43" spans="1:10" ht="15" customHeight="1" hidden="1">
      <c r="A43" s="17">
        <v>27</v>
      </c>
      <c r="B43" s="48">
        <f t="shared" si="0"/>
      </c>
      <c r="C43" s="48"/>
      <c r="D43" s="48"/>
      <c r="E43" s="49"/>
      <c r="F43" s="49"/>
      <c r="G43" s="50"/>
      <c r="H43" s="46">
        <f t="shared" si="1"/>
      </c>
      <c r="I43" s="47"/>
      <c r="J43" s="47"/>
    </row>
    <row r="44" spans="1:10" ht="15" customHeight="1" hidden="1">
      <c r="A44" s="17">
        <v>28</v>
      </c>
      <c r="B44" s="48">
        <f t="shared" si="0"/>
      </c>
      <c r="C44" s="48"/>
      <c r="D44" s="48"/>
      <c r="E44" s="49"/>
      <c r="F44" s="49"/>
      <c r="G44" s="50"/>
      <c r="H44" s="46">
        <f t="shared" si="1"/>
      </c>
      <c r="I44" s="47"/>
      <c r="J44" s="47"/>
    </row>
    <row r="45" spans="1:10" ht="15" customHeight="1" hidden="1">
      <c r="A45" s="17">
        <v>29</v>
      </c>
      <c r="B45" s="48">
        <f t="shared" si="0"/>
      </c>
      <c r="C45" s="48"/>
      <c r="D45" s="48"/>
      <c r="E45" s="49"/>
      <c r="F45" s="49"/>
      <c r="G45" s="50"/>
      <c r="H45" s="46">
        <f t="shared" si="1"/>
      </c>
      <c r="I45" s="47"/>
      <c r="J45" s="47"/>
    </row>
    <row r="46" spans="1:10" ht="15" customHeight="1" hidden="1">
      <c r="A46" s="17">
        <v>30</v>
      </c>
      <c r="B46" s="48">
        <f t="shared" si="0"/>
      </c>
      <c r="C46" s="48"/>
      <c r="D46" s="48"/>
      <c r="E46" s="49"/>
      <c r="F46" s="49"/>
      <c r="G46" s="50"/>
      <c r="H46" s="46">
        <f t="shared" si="1"/>
      </c>
      <c r="I46" s="47"/>
      <c r="J46" s="47"/>
    </row>
    <row r="47" spans="1:10" ht="15" customHeight="1" hidden="1">
      <c r="A47" s="17">
        <v>31</v>
      </c>
      <c r="B47" s="48">
        <f t="shared" si="0"/>
      </c>
      <c r="C47" s="48"/>
      <c r="D47" s="48"/>
      <c r="E47" s="49"/>
      <c r="F47" s="49"/>
      <c r="G47" s="50"/>
      <c r="H47" s="46">
        <f t="shared" si="1"/>
      </c>
      <c r="I47" s="47"/>
      <c r="J47" s="47"/>
    </row>
    <row r="48" spans="1:10" ht="15" customHeight="1" hidden="1">
      <c r="A48" s="17">
        <v>32</v>
      </c>
      <c r="B48" s="48">
        <f t="shared" si="0"/>
      </c>
      <c r="C48" s="48"/>
      <c r="D48" s="48"/>
      <c r="E48" s="49"/>
      <c r="F48" s="49"/>
      <c r="G48" s="50"/>
      <c r="H48" s="46">
        <f t="shared" si="1"/>
      </c>
      <c r="I48" s="47"/>
      <c r="J48" s="47"/>
    </row>
    <row r="49" spans="1:10" ht="15" customHeight="1" hidden="1">
      <c r="A49" s="17">
        <v>33</v>
      </c>
      <c r="B49" s="48">
        <f aca="true" t="shared" si="2" ref="B49:B80">IF(E49="","",INDEX($A$124:$C$208,MATCH(E49,$C$124:$C$208,0),2))</f>
      </c>
      <c r="C49" s="48"/>
      <c r="D49" s="48"/>
      <c r="E49" s="49"/>
      <c r="F49" s="49"/>
      <c r="G49" s="50"/>
      <c r="H49" s="46">
        <f aca="true" t="shared" si="3" ref="H49:H80">IF(E49="","",INDEX($A$124:$C$208,MATCH(E49,$C$124:$C$208,0),1))</f>
      </c>
      <c r="I49" s="47"/>
      <c r="J49" s="47"/>
    </row>
    <row r="50" spans="1:10" ht="15" customHeight="1" hidden="1">
      <c r="A50" s="17">
        <v>34</v>
      </c>
      <c r="B50" s="48">
        <f t="shared" si="2"/>
      </c>
      <c r="C50" s="48"/>
      <c r="D50" s="48"/>
      <c r="E50" s="49"/>
      <c r="F50" s="49"/>
      <c r="G50" s="50"/>
      <c r="H50" s="46">
        <f t="shared" si="3"/>
      </c>
      <c r="I50" s="47"/>
      <c r="J50" s="47"/>
    </row>
    <row r="51" spans="1:10" ht="15" customHeight="1" hidden="1">
      <c r="A51" s="17">
        <v>35</v>
      </c>
      <c r="B51" s="48">
        <f t="shared" si="2"/>
      </c>
      <c r="C51" s="48"/>
      <c r="D51" s="48"/>
      <c r="E51" s="49"/>
      <c r="F51" s="49"/>
      <c r="G51" s="50"/>
      <c r="H51" s="46">
        <f t="shared" si="3"/>
      </c>
      <c r="I51" s="47"/>
      <c r="J51" s="47"/>
    </row>
    <row r="52" spans="1:10" ht="15" customHeight="1" hidden="1">
      <c r="A52" s="17">
        <v>36</v>
      </c>
      <c r="B52" s="48">
        <f t="shared" si="2"/>
      </c>
      <c r="C52" s="48"/>
      <c r="D52" s="48"/>
      <c r="E52" s="49"/>
      <c r="F52" s="49"/>
      <c r="G52" s="50"/>
      <c r="H52" s="46">
        <f t="shared" si="3"/>
      </c>
      <c r="I52" s="47"/>
      <c r="J52" s="47"/>
    </row>
    <row r="53" spans="1:10" ht="15" customHeight="1" hidden="1">
      <c r="A53" s="17">
        <v>37</v>
      </c>
      <c r="B53" s="48">
        <f t="shared" si="2"/>
      </c>
      <c r="C53" s="48"/>
      <c r="D53" s="48"/>
      <c r="E53" s="49"/>
      <c r="F53" s="49"/>
      <c r="G53" s="50"/>
      <c r="H53" s="46">
        <f t="shared" si="3"/>
      </c>
      <c r="I53" s="47"/>
      <c r="J53" s="47"/>
    </row>
    <row r="54" spans="1:10" ht="15" customHeight="1" hidden="1">
      <c r="A54" s="17">
        <v>38</v>
      </c>
      <c r="B54" s="48">
        <f t="shared" si="2"/>
      </c>
      <c r="C54" s="48"/>
      <c r="D54" s="48"/>
      <c r="E54" s="49"/>
      <c r="F54" s="49"/>
      <c r="G54" s="50"/>
      <c r="H54" s="46">
        <f t="shared" si="3"/>
      </c>
      <c r="I54" s="47"/>
      <c r="J54" s="47"/>
    </row>
    <row r="55" spans="1:10" ht="15" customHeight="1" hidden="1">
      <c r="A55" s="17">
        <v>39</v>
      </c>
      <c r="B55" s="48">
        <f t="shared" si="2"/>
      </c>
      <c r="C55" s="48"/>
      <c r="D55" s="48"/>
      <c r="E55" s="49"/>
      <c r="F55" s="49"/>
      <c r="G55" s="50"/>
      <c r="H55" s="46">
        <f t="shared" si="3"/>
      </c>
      <c r="I55" s="47"/>
      <c r="J55" s="47"/>
    </row>
    <row r="56" spans="1:10" ht="15" customHeight="1" hidden="1">
      <c r="A56" s="17">
        <v>40</v>
      </c>
      <c r="B56" s="48">
        <f t="shared" si="2"/>
      </c>
      <c r="C56" s="48"/>
      <c r="D56" s="48"/>
      <c r="E56" s="49"/>
      <c r="F56" s="49"/>
      <c r="G56" s="50"/>
      <c r="H56" s="46">
        <f t="shared" si="3"/>
      </c>
      <c r="I56" s="47"/>
      <c r="J56" s="47"/>
    </row>
    <row r="57" spans="1:10" ht="15" customHeight="1" hidden="1">
      <c r="A57" s="17">
        <v>41</v>
      </c>
      <c r="B57" s="48">
        <f t="shared" si="2"/>
      </c>
      <c r="C57" s="48"/>
      <c r="D57" s="48"/>
      <c r="E57" s="49"/>
      <c r="F57" s="49"/>
      <c r="G57" s="50"/>
      <c r="H57" s="46">
        <f t="shared" si="3"/>
      </c>
      <c r="I57" s="47"/>
      <c r="J57" s="47"/>
    </row>
    <row r="58" spans="1:10" ht="15" customHeight="1" hidden="1">
      <c r="A58" s="17">
        <v>42</v>
      </c>
      <c r="B58" s="48">
        <f t="shared" si="2"/>
      </c>
      <c r="C58" s="48"/>
      <c r="D58" s="48"/>
      <c r="E58" s="49"/>
      <c r="F58" s="49"/>
      <c r="G58" s="50"/>
      <c r="H58" s="46">
        <f t="shared" si="3"/>
      </c>
      <c r="I58" s="47"/>
      <c r="J58" s="47"/>
    </row>
    <row r="59" spans="1:10" ht="15" customHeight="1" hidden="1">
      <c r="A59" s="17">
        <v>43</v>
      </c>
      <c r="B59" s="48">
        <f t="shared" si="2"/>
      </c>
      <c r="C59" s="48"/>
      <c r="D59" s="48"/>
      <c r="E59" s="49"/>
      <c r="F59" s="49"/>
      <c r="G59" s="50"/>
      <c r="H59" s="46">
        <f t="shared" si="3"/>
      </c>
      <c r="I59" s="47"/>
      <c r="J59" s="47"/>
    </row>
    <row r="60" spans="1:10" ht="15" customHeight="1" hidden="1">
      <c r="A60" s="17">
        <v>44</v>
      </c>
      <c r="B60" s="48">
        <f t="shared" si="2"/>
      </c>
      <c r="C60" s="48"/>
      <c r="D60" s="48"/>
      <c r="E60" s="49"/>
      <c r="F60" s="49"/>
      <c r="G60" s="50"/>
      <c r="H60" s="46">
        <f t="shared" si="3"/>
      </c>
      <c r="I60" s="47"/>
      <c r="J60" s="47"/>
    </row>
    <row r="61" spans="1:10" ht="15" customHeight="1" hidden="1">
      <c r="A61" s="17">
        <v>45</v>
      </c>
      <c r="B61" s="48">
        <f t="shared" si="2"/>
      </c>
      <c r="C61" s="48"/>
      <c r="D61" s="48"/>
      <c r="E61" s="49"/>
      <c r="F61" s="49"/>
      <c r="G61" s="50"/>
      <c r="H61" s="46">
        <f t="shared" si="3"/>
      </c>
      <c r="I61" s="47"/>
      <c r="J61" s="47"/>
    </row>
    <row r="62" spans="1:10" ht="15" customHeight="1" hidden="1">
      <c r="A62" s="17">
        <v>46</v>
      </c>
      <c r="B62" s="48">
        <f t="shared" si="2"/>
      </c>
      <c r="C62" s="48"/>
      <c r="D62" s="48"/>
      <c r="E62" s="49"/>
      <c r="F62" s="49"/>
      <c r="G62" s="50"/>
      <c r="H62" s="46">
        <f t="shared" si="3"/>
      </c>
      <c r="I62" s="47"/>
      <c r="J62" s="47"/>
    </row>
    <row r="63" spans="1:10" ht="15" customHeight="1" hidden="1">
      <c r="A63" s="17">
        <v>47</v>
      </c>
      <c r="B63" s="48">
        <f t="shared" si="2"/>
      </c>
      <c r="C63" s="48"/>
      <c r="D63" s="48"/>
      <c r="E63" s="49"/>
      <c r="F63" s="49"/>
      <c r="G63" s="50"/>
      <c r="H63" s="46">
        <f t="shared" si="3"/>
      </c>
      <c r="I63" s="47"/>
      <c r="J63" s="47"/>
    </row>
    <row r="64" spans="1:10" ht="15" customHeight="1" hidden="1">
      <c r="A64" s="17">
        <v>48</v>
      </c>
      <c r="B64" s="48">
        <f t="shared" si="2"/>
      </c>
      <c r="C64" s="48"/>
      <c r="D64" s="48"/>
      <c r="E64" s="49"/>
      <c r="F64" s="49"/>
      <c r="G64" s="50"/>
      <c r="H64" s="46">
        <f t="shared" si="3"/>
      </c>
      <c r="I64" s="47"/>
      <c r="J64" s="47"/>
    </row>
    <row r="65" spans="1:10" ht="15" customHeight="1" hidden="1">
      <c r="A65" s="17">
        <v>49</v>
      </c>
      <c r="B65" s="48">
        <f t="shared" si="2"/>
      </c>
      <c r="C65" s="48"/>
      <c r="D65" s="48"/>
      <c r="E65" s="49"/>
      <c r="F65" s="49"/>
      <c r="G65" s="50"/>
      <c r="H65" s="46">
        <f t="shared" si="3"/>
      </c>
      <c r="I65" s="47"/>
      <c r="J65" s="47"/>
    </row>
    <row r="66" spans="1:10" ht="15" customHeight="1" hidden="1">
      <c r="A66" s="17">
        <v>50</v>
      </c>
      <c r="B66" s="48">
        <f t="shared" si="2"/>
      </c>
      <c r="C66" s="48"/>
      <c r="D66" s="48"/>
      <c r="E66" s="49"/>
      <c r="F66" s="49"/>
      <c r="G66" s="50"/>
      <c r="H66" s="46">
        <f t="shared" si="3"/>
      </c>
      <c r="I66" s="47"/>
      <c r="J66" s="47"/>
    </row>
    <row r="67" spans="1:10" ht="15" customHeight="1" hidden="1">
      <c r="A67" s="17">
        <v>51</v>
      </c>
      <c r="B67" s="48">
        <f t="shared" si="2"/>
      </c>
      <c r="C67" s="48"/>
      <c r="D67" s="48"/>
      <c r="E67" s="49"/>
      <c r="F67" s="49"/>
      <c r="G67" s="50"/>
      <c r="H67" s="46">
        <f t="shared" si="3"/>
      </c>
      <c r="I67" s="47"/>
      <c r="J67" s="47"/>
    </row>
    <row r="68" spans="1:10" ht="15" customHeight="1" hidden="1">
      <c r="A68" s="17">
        <v>52</v>
      </c>
      <c r="B68" s="48">
        <f t="shared" si="2"/>
      </c>
      <c r="C68" s="48"/>
      <c r="D68" s="48"/>
      <c r="E68" s="49"/>
      <c r="F68" s="49"/>
      <c r="G68" s="50"/>
      <c r="H68" s="46">
        <f t="shared" si="3"/>
      </c>
      <c r="I68" s="47"/>
      <c r="J68" s="47"/>
    </row>
    <row r="69" spans="1:10" ht="15" customHeight="1" hidden="1">
      <c r="A69" s="17">
        <v>53</v>
      </c>
      <c r="B69" s="48">
        <f t="shared" si="2"/>
      </c>
      <c r="C69" s="48"/>
      <c r="D69" s="48"/>
      <c r="E69" s="49"/>
      <c r="F69" s="49"/>
      <c r="G69" s="50"/>
      <c r="H69" s="46">
        <f t="shared" si="3"/>
      </c>
      <c r="I69" s="47"/>
      <c r="J69" s="47"/>
    </row>
    <row r="70" spans="1:10" ht="15" customHeight="1" hidden="1">
      <c r="A70" s="17">
        <v>54</v>
      </c>
      <c r="B70" s="48">
        <f t="shared" si="2"/>
      </c>
      <c r="C70" s="48"/>
      <c r="D70" s="48"/>
      <c r="E70" s="49"/>
      <c r="F70" s="49"/>
      <c r="G70" s="50"/>
      <c r="H70" s="46">
        <f t="shared" si="3"/>
      </c>
      <c r="I70" s="47"/>
      <c r="J70" s="47"/>
    </row>
    <row r="71" spans="1:10" ht="15" customHeight="1" hidden="1">
      <c r="A71" s="17">
        <v>55</v>
      </c>
      <c r="B71" s="48">
        <f t="shared" si="2"/>
      </c>
      <c r="C71" s="48"/>
      <c r="D71" s="48"/>
      <c r="E71" s="49"/>
      <c r="F71" s="49"/>
      <c r="G71" s="50"/>
      <c r="H71" s="46">
        <f t="shared" si="3"/>
      </c>
      <c r="I71" s="47"/>
      <c r="J71" s="47"/>
    </row>
    <row r="72" spans="1:10" ht="15" customHeight="1" hidden="1">
      <c r="A72" s="17">
        <v>56</v>
      </c>
      <c r="B72" s="48">
        <f t="shared" si="2"/>
      </c>
      <c r="C72" s="48"/>
      <c r="D72" s="48"/>
      <c r="E72" s="49"/>
      <c r="F72" s="49"/>
      <c r="G72" s="50"/>
      <c r="H72" s="46">
        <f t="shared" si="3"/>
      </c>
      <c r="I72" s="47"/>
      <c r="J72" s="47"/>
    </row>
    <row r="73" spans="1:10" ht="15" customHeight="1" hidden="1">
      <c r="A73" s="17">
        <v>57</v>
      </c>
      <c r="B73" s="48">
        <f t="shared" si="2"/>
      </c>
      <c r="C73" s="48"/>
      <c r="D73" s="48"/>
      <c r="E73" s="49"/>
      <c r="F73" s="49"/>
      <c r="G73" s="50"/>
      <c r="H73" s="46">
        <f t="shared" si="3"/>
      </c>
      <c r="I73" s="47"/>
      <c r="J73" s="47"/>
    </row>
    <row r="74" spans="1:10" ht="15" customHeight="1" hidden="1">
      <c r="A74" s="17">
        <v>58</v>
      </c>
      <c r="B74" s="48">
        <f t="shared" si="2"/>
      </c>
      <c r="C74" s="48"/>
      <c r="D74" s="48"/>
      <c r="E74" s="49"/>
      <c r="F74" s="49"/>
      <c r="G74" s="50"/>
      <c r="H74" s="46">
        <f t="shared" si="3"/>
      </c>
      <c r="I74" s="47"/>
      <c r="J74" s="47"/>
    </row>
    <row r="75" spans="1:10" ht="15" customHeight="1" hidden="1">
      <c r="A75" s="17">
        <v>59</v>
      </c>
      <c r="B75" s="48">
        <f t="shared" si="2"/>
      </c>
      <c r="C75" s="48"/>
      <c r="D75" s="48"/>
      <c r="E75" s="49"/>
      <c r="F75" s="49"/>
      <c r="G75" s="50"/>
      <c r="H75" s="46">
        <f t="shared" si="3"/>
      </c>
      <c r="I75" s="47"/>
      <c r="J75" s="47"/>
    </row>
    <row r="76" spans="1:10" ht="15" customHeight="1" hidden="1">
      <c r="A76" s="17">
        <v>60</v>
      </c>
      <c r="B76" s="48">
        <f t="shared" si="2"/>
      </c>
      <c r="C76" s="48"/>
      <c r="D76" s="48"/>
      <c r="E76" s="49"/>
      <c r="F76" s="49"/>
      <c r="G76" s="50"/>
      <c r="H76" s="46">
        <f t="shared" si="3"/>
      </c>
      <c r="I76" s="47"/>
      <c r="J76" s="47"/>
    </row>
    <row r="77" spans="1:10" ht="15" customHeight="1" hidden="1">
      <c r="A77" s="17">
        <v>61</v>
      </c>
      <c r="B77" s="48">
        <f t="shared" si="2"/>
      </c>
      <c r="C77" s="48"/>
      <c r="D77" s="48"/>
      <c r="E77" s="49"/>
      <c r="F77" s="49"/>
      <c r="G77" s="50"/>
      <c r="H77" s="46">
        <f t="shared" si="3"/>
      </c>
      <c r="I77" s="47"/>
      <c r="J77" s="47"/>
    </row>
    <row r="78" spans="1:10" ht="15" customHeight="1" hidden="1">
      <c r="A78" s="17">
        <v>62</v>
      </c>
      <c r="B78" s="48">
        <f t="shared" si="2"/>
      </c>
      <c r="C78" s="48"/>
      <c r="D78" s="48"/>
      <c r="E78" s="49"/>
      <c r="F78" s="49"/>
      <c r="G78" s="50"/>
      <c r="H78" s="46">
        <f t="shared" si="3"/>
      </c>
      <c r="I78" s="47"/>
      <c r="J78" s="47"/>
    </row>
    <row r="79" spans="1:10" ht="15" customHeight="1" hidden="1">
      <c r="A79" s="17">
        <v>63</v>
      </c>
      <c r="B79" s="48">
        <f t="shared" si="2"/>
      </c>
      <c r="C79" s="48"/>
      <c r="D79" s="48"/>
      <c r="E79" s="49"/>
      <c r="F79" s="49"/>
      <c r="G79" s="50"/>
      <c r="H79" s="46">
        <f t="shared" si="3"/>
      </c>
      <c r="I79" s="47"/>
      <c r="J79" s="47"/>
    </row>
    <row r="80" spans="1:10" ht="15" customHeight="1" hidden="1">
      <c r="A80" s="17">
        <v>64</v>
      </c>
      <c r="B80" s="48">
        <f t="shared" si="2"/>
      </c>
      <c r="C80" s="48"/>
      <c r="D80" s="48"/>
      <c r="E80" s="49"/>
      <c r="F80" s="49"/>
      <c r="G80" s="50"/>
      <c r="H80" s="46">
        <f t="shared" si="3"/>
      </c>
      <c r="I80" s="47"/>
      <c r="J80" s="47"/>
    </row>
    <row r="81" spans="1:10" ht="15" customHeight="1" hidden="1">
      <c r="A81" s="17">
        <v>65</v>
      </c>
      <c r="B81" s="48">
        <f aca="true" t="shared" si="4" ref="B81:B101">IF(E81="","",INDEX($A$124:$C$208,MATCH(E81,$C$124:$C$208,0),2))</f>
      </c>
      <c r="C81" s="48"/>
      <c r="D81" s="48"/>
      <c r="E81" s="49"/>
      <c r="F81" s="49"/>
      <c r="G81" s="50"/>
      <c r="H81" s="46">
        <f aca="true" t="shared" si="5" ref="H81:H101">IF(E81="","",INDEX($A$124:$C$208,MATCH(E81,$C$124:$C$208,0),1))</f>
      </c>
      <c r="I81" s="47"/>
      <c r="J81" s="47"/>
    </row>
    <row r="82" spans="1:10" ht="15" customHeight="1" hidden="1">
      <c r="A82" s="17">
        <v>66</v>
      </c>
      <c r="B82" s="48">
        <f t="shared" si="4"/>
      </c>
      <c r="C82" s="48"/>
      <c r="D82" s="48"/>
      <c r="E82" s="49"/>
      <c r="F82" s="49"/>
      <c r="G82" s="50"/>
      <c r="H82" s="46">
        <f t="shared" si="5"/>
      </c>
      <c r="I82" s="47"/>
      <c r="J82" s="47"/>
    </row>
    <row r="83" spans="1:10" ht="15" customHeight="1" hidden="1">
      <c r="A83" s="17">
        <v>67</v>
      </c>
      <c r="B83" s="48">
        <f t="shared" si="4"/>
      </c>
      <c r="C83" s="48"/>
      <c r="D83" s="48"/>
      <c r="E83" s="49"/>
      <c r="F83" s="49"/>
      <c r="G83" s="50"/>
      <c r="H83" s="46">
        <f t="shared" si="5"/>
      </c>
      <c r="I83" s="47"/>
      <c r="J83" s="47"/>
    </row>
    <row r="84" spans="1:10" ht="15" customHeight="1" hidden="1">
      <c r="A84" s="17">
        <v>68</v>
      </c>
      <c r="B84" s="48">
        <f t="shared" si="4"/>
      </c>
      <c r="C84" s="48"/>
      <c r="D84" s="48"/>
      <c r="E84" s="49"/>
      <c r="F84" s="49"/>
      <c r="G84" s="50"/>
      <c r="H84" s="46">
        <f t="shared" si="5"/>
      </c>
      <c r="I84" s="47"/>
      <c r="J84" s="47"/>
    </row>
    <row r="85" spans="1:10" ht="15" customHeight="1" hidden="1">
      <c r="A85" s="17">
        <v>69</v>
      </c>
      <c r="B85" s="48">
        <f t="shared" si="4"/>
      </c>
      <c r="C85" s="48"/>
      <c r="D85" s="48"/>
      <c r="E85" s="49"/>
      <c r="F85" s="49"/>
      <c r="G85" s="50"/>
      <c r="H85" s="46">
        <f t="shared" si="5"/>
      </c>
      <c r="I85" s="47"/>
      <c r="J85" s="47"/>
    </row>
    <row r="86" spans="1:10" ht="15" customHeight="1" hidden="1">
      <c r="A86" s="17">
        <v>70</v>
      </c>
      <c r="B86" s="48">
        <f t="shared" si="4"/>
      </c>
      <c r="C86" s="48"/>
      <c r="D86" s="48"/>
      <c r="E86" s="49"/>
      <c r="F86" s="49"/>
      <c r="G86" s="50"/>
      <c r="H86" s="46">
        <f t="shared" si="5"/>
      </c>
      <c r="I86" s="47"/>
      <c r="J86" s="47"/>
    </row>
    <row r="87" spans="1:10" ht="15" customHeight="1" hidden="1">
      <c r="A87" s="17">
        <v>71</v>
      </c>
      <c r="B87" s="48">
        <f t="shared" si="4"/>
      </c>
      <c r="C87" s="48"/>
      <c r="D87" s="48"/>
      <c r="E87" s="49"/>
      <c r="F87" s="49"/>
      <c r="G87" s="50"/>
      <c r="H87" s="46">
        <f t="shared" si="5"/>
      </c>
      <c r="I87" s="47"/>
      <c r="J87" s="47"/>
    </row>
    <row r="88" spans="1:10" ht="15" customHeight="1" hidden="1">
      <c r="A88" s="17">
        <v>72</v>
      </c>
      <c r="B88" s="48">
        <f t="shared" si="4"/>
      </c>
      <c r="C88" s="48"/>
      <c r="D88" s="48"/>
      <c r="E88" s="49"/>
      <c r="F88" s="49"/>
      <c r="G88" s="50"/>
      <c r="H88" s="46">
        <f t="shared" si="5"/>
      </c>
      <c r="I88" s="47"/>
      <c r="J88" s="47"/>
    </row>
    <row r="89" spans="1:10" ht="15" customHeight="1" hidden="1">
      <c r="A89" s="17">
        <v>73</v>
      </c>
      <c r="B89" s="48">
        <f t="shared" si="4"/>
      </c>
      <c r="C89" s="48"/>
      <c r="D89" s="48"/>
      <c r="E89" s="49"/>
      <c r="F89" s="49"/>
      <c r="G89" s="50"/>
      <c r="H89" s="46">
        <f t="shared" si="5"/>
      </c>
      <c r="I89" s="47"/>
      <c r="J89" s="47"/>
    </row>
    <row r="90" spans="1:10" ht="15" customHeight="1" hidden="1">
      <c r="A90" s="17">
        <v>74</v>
      </c>
      <c r="B90" s="48">
        <f t="shared" si="4"/>
      </c>
      <c r="C90" s="48"/>
      <c r="D90" s="48"/>
      <c r="E90" s="49"/>
      <c r="F90" s="49"/>
      <c r="G90" s="50"/>
      <c r="H90" s="46">
        <f t="shared" si="5"/>
      </c>
      <c r="I90" s="47"/>
      <c r="J90" s="47"/>
    </row>
    <row r="91" spans="1:10" ht="15" customHeight="1" hidden="1">
      <c r="A91" s="17">
        <v>75</v>
      </c>
      <c r="B91" s="48">
        <f t="shared" si="4"/>
      </c>
      <c r="C91" s="48"/>
      <c r="D91" s="48"/>
      <c r="E91" s="49"/>
      <c r="F91" s="49"/>
      <c r="G91" s="50"/>
      <c r="H91" s="46">
        <f t="shared" si="5"/>
      </c>
      <c r="I91" s="47"/>
      <c r="J91" s="47"/>
    </row>
    <row r="92" spans="1:10" ht="15" customHeight="1" hidden="1">
      <c r="A92" s="17">
        <v>76</v>
      </c>
      <c r="B92" s="48">
        <f t="shared" si="4"/>
      </c>
      <c r="C92" s="48"/>
      <c r="D92" s="48"/>
      <c r="E92" s="49"/>
      <c r="F92" s="49"/>
      <c r="G92" s="50"/>
      <c r="H92" s="46">
        <f t="shared" si="5"/>
      </c>
      <c r="I92" s="47"/>
      <c r="J92" s="47"/>
    </row>
    <row r="93" spans="1:10" ht="15" customHeight="1" hidden="1">
      <c r="A93" s="17">
        <v>77</v>
      </c>
      <c r="B93" s="48">
        <f t="shared" si="4"/>
      </c>
      <c r="C93" s="48"/>
      <c r="D93" s="48"/>
      <c r="E93" s="49"/>
      <c r="F93" s="49"/>
      <c r="G93" s="50"/>
      <c r="H93" s="46">
        <f t="shared" si="5"/>
      </c>
      <c r="I93" s="47"/>
      <c r="J93" s="47"/>
    </row>
    <row r="94" spans="1:10" ht="15" customHeight="1" hidden="1">
      <c r="A94" s="17">
        <v>78</v>
      </c>
      <c r="B94" s="48">
        <f t="shared" si="4"/>
      </c>
      <c r="C94" s="48"/>
      <c r="D94" s="48"/>
      <c r="E94" s="49"/>
      <c r="F94" s="49"/>
      <c r="G94" s="50"/>
      <c r="H94" s="46">
        <f t="shared" si="5"/>
      </c>
      <c r="I94" s="47"/>
      <c r="J94" s="47"/>
    </row>
    <row r="95" spans="1:10" ht="15" customHeight="1" hidden="1">
      <c r="A95" s="17">
        <v>79</v>
      </c>
      <c r="B95" s="48">
        <f t="shared" si="4"/>
      </c>
      <c r="C95" s="48"/>
      <c r="D95" s="48"/>
      <c r="E95" s="49"/>
      <c r="F95" s="49"/>
      <c r="G95" s="50"/>
      <c r="H95" s="46">
        <f t="shared" si="5"/>
      </c>
      <c r="I95" s="47"/>
      <c r="J95" s="47"/>
    </row>
    <row r="96" spans="1:10" ht="15" customHeight="1" hidden="1">
      <c r="A96" s="17">
        <v>80</v>
      </c>
      <c r="B96" s="48">
        <f t="shared" si="4"/>
      </c>
      <c r="C96" s="48"/>
      <c r="D96" s="48"/>
      <c r="E96" s="49"/>
      <c r="F96" s="49"/>
      <c r="G96" s="50"/>
      <c r="H96" s="46">
        <f t="shared" si="5"/>
      </c>
      <c r="I96" s="47"/>
      <c r="J96" s="47"/>
    </row>
    <row r="97" spans="1:10" ht="15" customHeight="1" hidden="1">
      <c r="A97" s="17">
        <v>81</v>
      </c>
      <c r="B97" s="48">
        <f t="shared" si="4"/>
      </c>
      <c r="C97" s="48"/>
      <c r="D97" s="48"/>
      <c r="E97" s="49"/>
      <c r="F97" s="49"/>
      <c r="G97" s="50"/>
      <c r="H97" s="46">
        <f t="shared" si="5"/>
      </c>
      <c r="I97" s="47"/>
      <c r="J97" s="47"/>
    </row>
    <row r="98" spans="1:10" ht="15" customHeight="1" hidden="1">
      <c r="A98" s="17">
        <v>82</v>
      </c>
      <c r="B98" s="48">
        <f t="shared" si="4"/>
      </c>
      <c r="C98" s="48"/>
      <c r="D98" s="48"/>
      <c r="E98" s="49"/>
      <c r="F98" s="49"/>
      <c r="G98" s="50"/>
      <c r="H98" s="46">
        <f t="shared" si="5"/>
      </c>
      <c r="I98" s="47"/>
      <c r="J98" s="47"/>
    </row>
    <row r="99" spans="1:10" ht="15" customHeight="1" hidden="1">
      <c r="A99" s="17">
        <v>83</v>
      </c>
      <c r="B99" s="48">
        <f t="shared" si="4"/>
      </c>
      <c r="C99" s="48"/>
      <c r="D99" s="48"/>
      <c r="E99" s="49"/>
      <c r="F99" s="49"/>
      <c r="G99" s="50"/>
      <c r="H99" s="46">
        <f t="shared" si="5"/>
      </c>
      <c r="I99" s="47"/>
      <c r="J99" s="47"/>
    </row>
    <row r="100" spans="1:10" ht="15" customHeight="1" hidden="1">
      <c r="A100" s="17">
        <v>84</v>
      </c>
      <c r="B100" s="48">
        <f t="shared" si="4"/>
      </c>
      <c r="C100" s="48"/>
      <c r="D100" s="48"/>
      <c r="E100" s="49"/>
      <c r="F100" s="49"/>
      <c r="G100" s="50"/>
      <c r="H100" s="46">
        <f t="shared" si="5"/>
      </c>
      <c r="I100" s="47"/>
      <c r="J100" s="47"/>
    </row>
    <row r="101" spans="1:10" ht="15" customHeight="1" hidden="1">
      <c r="A101" s="18">
        <v>85</v>
      </c>
      <c r="B101" s="51">
        <f t="shared" si="4"/>
      </c>
      <c r="C101" s="51"/>
      <c r="D101" s="51"/>
      <c r="E101" s="52"/>
      <c r="F101" s="52"/>
      <c r="G101" s="53"/>
      <c r="H101" s="46">
        <f t="shared" si="5"/>
      </c>
      <c r="I101" s="47"/>
      <c r="J101" s="47"/>
    </row>
    <row r="102" spans="1:10" ht="15" customHeight="1">
      <c r="A102" s="20"/>
      <c r="B102" s="24"/>
      <c r="C102" s="24"/>
      <c r="D102" s="9"/>
      <c r="E102" s="25"/>
      <c r="F102" s="26"/>
      <c r="G102" s="26"/>
      <c r="H102" s="7"/>
      <c r="I102" s="7"/>
      <c r="J102" s="7"/>
    </row>
    <row r="103" spans="1:7" ht="15" customHeight="1">
      <c r="A103" s="27"/>
      <c r="B103" s="28"/>
      <c r="C103" s="37" t="s">
        <v>119</v>
      </c>
      <c r="D103" s="38"/>
      <c r="E103" s="38"/>
      <c r="F103" s="38"/>
      <c r="G103" s="39"/>
    </row>
    <row r="104" spans="1:7" s="7" customFormat="1" ht="26.25" customHeight="1">
      <c r="A104" s="27"/>
      <c r="B104" s="28"/>
      <c r="C104" s="40"/>
      <c r="D104" s="41"/>
      <c r="E104" s="56" t="s">
        <v>150</v>
      </c>
      <c r="F104" s="57"/>
      <c r="G104" s="58"/>
    </row>
    <row r="105" spans="1:10" s="7" customFormat="1" ht="10.5" customHeight="1">
      <c r="A105" s="44" t="s">
        <v>137</v>
      </c>
      <c r="B105" s="45"/>
      <c r="C105" s="42" t="s">
        <v>2</v>
      </c>
      <c r="D105" s="43"/>
      <c r="E105" s="42" t="s">
        <v>129</v>
      </c>
      <c r="F105" s="71"/>
      <c r="G105" s="43"/>
      <c r="H105" s="1"/>
      <c r="I105" s="1"/>
      <c r="J105" s="1"/>
    </row>
    <row r="106" spans="2:6" ht="15" customHeight="1">
      <c r="B106" s="7"/>
      <c r="C106" s="7"/>
      <c r="D106" s="10"/>
      <c r="E106" s="10"/>
      <c r="F106" s="10"/>
    </row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spans="1:3" ht="15" customHeight="1" hidden="1">
      <c r="A124" s="1">
        <v>5</v>
      </c>
      <c r="B124" s="7" t="s">
        <v>90</v>
      </c>
      <c r="C124" s="7" t="s">
        <v>94</v>
      </c>
    </row>
    <row r="125" spans="1:3" ht="15" customHeight="1" hidden="1">
      <c r="A125" s="1">
        <v>1</v>
      </c>
      <c r="B125" s="7" t="s">
        <v>101</v>
      </c>
      <c r="C125" s="7" t="s">
        <v>108</v>
      </c>
    </row>
    <row r="126" spans="1:3" ht="15" customHeight="1" hidden="1">
      <c r="A126" s="1">
        <v>3</v>
      </c>
      <c r="B126" s="7" t="s">
        <v>41</v>
      </c>
      <c r="C126" s="7" t="s">
        <v>44</v>
      </c>
    </row>
    <row r="127" spans="1:3" ht="15" customHeight="1" hidden="1">
      <c r="A127" s="1">
        <v>8</v>
      </c>
      <c r="B127" s="7" t="s">
        <v>52</v>
      </c>
      <c r="C127" s="7" t="s">
        <v>57</v>
      </c>
    </row>
    <row r="128" spans="1:3" ht="15" customHeight="1" hidden="1">
      <c r="A128" s="1">
        <v>7</v>
      </c>
      <c r="B128" s="7" t="s">
        <v>23</v>
      </c>
      <c r="C128" s="7" t="s">
        <v>24</v>
      </c>
    </row>
    <row r="129" spans="1:3" ht="15" customHeight="1" hidden="1">
      <c r="A129" s="1">
        <v>7</v>
      </c>
      <c r="B129" s="7" t="s">
        <v>23</v>
      </c>
      <c r="C129" s="7" t="s">
        <v>25</v>
      </c>
    </row>
    <row r="130" spans="1:3" ht="15" customHeight="1" hidden="1">
      <c r="A130" s="1">
        <v>7</v>
      </c>
      <c r="B130" s="7" t="s">
        <v>23</v>
      </c>
      <c r="C130" s="7" t="s">
        <v>26</v>
      </c>
    </row>
    <row r="131" spans="1:3" ht="15" customHeight="1" hidden="1">
      <c r="A131" s="1">
        <v>8</v>
      </c>
      <c r="B131" s="7" t="s">
        <v>52</v>
      </c>
      <c r="C131" s="7" t="s">
        <v>58</v>
      </c>
    </row>
    <row r="132" spans="1:3" ht="15" customHeight="1" hidden="1">
      <c r="A132" s="1">
        <v>3</v>
      </c>
      <c r="B132" s="7" t="s">
        <v>41</v>
      </c>
      <c r="C132" s="7" t="s">
        <v>45</v>
      </c>
    </row>
    <row r="133" spans="1:3" ht="15" customHeight="1" hidden="1">
      <c r="A133" s="1">
        <v>7</v>
      </c>
      <c r="B133" s="7" t="s">
        <v>23</v>
      </c>
      <c r="C133" s="7" t="s">
        <v>27</v>
      </c>
    </row>
    <row r="134" spans="1:3" ht="15" customHeight="1" hidden="1">
      <c r="A134" s="1">
        <v>7</v>
      </c>
      <c r="B134" s="7" t="s">
        <v>23</v>
      </c>
      <c r="C134" s="7" t="s">
        <v>116</v>
      </c>
    </row>
    <row r="135" spans="1:3" ht="15" customHeight="1" hidden="1">
      <c r="A135" s="1">
        <v>3</v>
      </c>
      <c r="B135" s="7" t="s">
        <v>41</v>
      </c>
      <c r="C135" s="7" t="s">
        <v>117</v>
      </c>
    </row>
    <row r="136" spans="1:3" ht="15" customHeight="1" hidden="1">
      <c r="A136" s="1">
        <v>8</v>
      </c>
      <c r="B136" s="7" t="s">
        <v>52</v>
      </c>
      <c r="C136" s="7" t="s">
        <v>118</v>
      </c>
    </row>
    <row r="137" spans="1:3" ht="15" customHeight="1" hidden="1">
      <c r="A137" s="1">
        <v>1</v>
      </c>
      <c r="B137" s="7" t="s">
        <v>101</v>
      </c>
      <c r="C137" s="7" t="s">
        <v>111</v>
      </c>
    </row>
    <row r="138" spans="1:3" ht="15" customHeight="1" hidden="1">
      <c r="A138" s="1">
        <v>1</v>
      </c>
      <c r="B138" s="7" t="s">
        <v>101</v>
      </c>
      <c r="C138" s="7" t="s">
        <v>104</v>
      </c>
    </row>
    <row r="139" spans="1:3" ht="15" customHeight="1" hidden="1">
      <c r="A139" s="1">
        <v>7</v>
      </c>
      <c r="B139" s="7" t="s">
        <v>23</v>
      </c>
      <c r="C139" s="7" t="s">
        <v>28</v>
      </c>
    </row>
    <row r="140" spans="1:3" ht="15" customHeight="1" hidden="1">
      <c r="A140" s="1">
        <v>5</v>
      </c>
      <c r="B140" s="7" t="s">
        <v>90</v>
      </c>
      <c r="C140" s="7" t="s">
        <v>96</v>
      </c>
    </row>
    <row r="141" spans="1:3" ht="15" customHeight="1" hidden="1">
      <c r="A141" s="1">
        <v>4</v>
      </c>
      <c r="B141" s="7" t="s">
        <v>60</v>
      </c>
      <c r="C141" s="7" t="s">
        <v>63</v>
      </c>
    </row>
    <row r="142" spans="1:3" ht="15" customHeight="1" hidden="1">
      <c r="A142" s="1">
        <v>3</v>
      </c>
      <c r="B142" s="7" t="s">
        <v>41</v>
      </c>
      <c r="C142" s="7" t="s">
        <v>46</v>
      </c>
    </row>
    <row r="143" spans="1:3" ht="15" customHeight="1" hidden="1">
      <c r="A143" s="1">
        <v>7</v>
      </c>
      <c r="B143" s="7" t="s">
        <v>23</v>
      </c>
      <c r="C143" s="7" t="s">
        <v>29</v>
      </c>
    </row>
    <row r="144" spans="1:3" ht="15" customHeight="1" hidden="1">
      <c r="A144" s="1">
        <v>1</v>
      </c>
      <c r="B144" s="7" t="s">
        <v>101</v>
      </c>
      <c r="C144" s="7" t="s">
        <v>105</v>
      </c>
    </row>
    <row r="145" spans="1:3" ht="15" customHeight="1" hidden="1">
      <c r="A145" s="1">
        <v>4</v>
      </c>
      <c r="B145" s="7" t="s">
        <v>60</v>
      </c>
      <c r="C145" s="7" t="s">
        <v>64</v>
      </c>
    </row>
    <row r="146" spans="1:3" ht="15" customHeight="1" hidden="1">
      <c r="A146" s="1">
        <v>5</v>
      </c>
      <c r="B146" s="7" t="s">
        <v>90</v>
      </c>
      <c r="C146" s="7" t="s">
        <v>97</v>
      </c>
    </row>
    <row r="147" spans="1:3" ht="15" customHeight="1" hidden="1">
      <c r="A147" s="1">
        <v>2</v>
      </c>
      <c r="B147" s="7" t="s">
        <v>68</v>
      </c>
      <c r="C147" s="7" t="s">
        <v>76</v>
      </c>
    </row>
    <row r="148" spans="1:3" ht="15" customHeight="1" hidden="1">
      <c r="A148" s="1">
        <v>7</v>
      </c>
      <c r="B148" s="7" t="s">
        <v>23</v>
      </c>
      <c r="C148" s="7" t="s">
        <v>30</v>
      </c>
    </row>
    <row r="149" spans="1:3" ht="15" customHeight="1" hidden="1">
      <c r="A149" s="1">
        <v>8</v>
      </c>
      <c r="B149" s="7" t="s">
        <v>52</v>
      </c>
      <c r="C149" s="7" t="s">
        <v>56</v>
      </c>
    </row>
    <row r="150" spans="1:3" ht="15" customHeight="1" hidden="1">
      <c r="A150" s="1">
        <v>5</v>
      </c>
      <c r="B150" s="7" t="s">
        <v>90</v>
      </c>
      <c r="C150" s="7" t="s">
        <v>95</v>
      </c>
    </row>
    <row r="151" spans="1:3" ht="15" customHeight="1" hidden="1">
      <c r="A151" s="1">
        <v>6</v>
      </c>
      <c r="B151" s="7" t="s">
        <v>83</v>
      </c>
      <c r="C151" s="7" t="s">
        <v>84</v>
      </c>
    </row>
    <row r="152" spans="1:3" ht="15" customHeight="1" hidden="1">
      <c r="A152" s="1">
        <v>7</v>
      </c>
      <c r="B152" s="7" t="s">
        <v>23</v>
      </c>
      <c r="C152" s="7" t="s">
        <v>31</v>
      </c>
    </row>
    <row r="153" spans="1:3" ht="15" customHeight="1" hidden="1">
      <c r="A153" s="1">
        <v>3</v>
      </c>
      <c r="B153" s="7" t="s">
        <v>41</v>
      </c>
      <c r="C153" s="7" t="s">
        <v>47</v>
      </c>
    </row>
    <row r="154" spans="1:3" ht="15" customHeight="1" hidden="1">
      <c r="A154" s="1">
        <v>7</v>
      </c>
      <c r="B154" s="7" t="s">
        <v>23</v>
      </c>
      <c r="C154" s="7" t="s">
        <v>32</v>
      </c>
    </row>
    <row r="155" spans="1:3" ht="15" customHeight="1" hidden="1">
      <c r="A155" s="1">
        <v>1</v>
      </c>
      <c r="B155" s="7" t="s">
        <v>101</v>
      </c>
      <c r="C155" s="7" t="s">
        <v>109</v>
      </c>
    </row>
    <row r="156" spans="1:3" ht="15" customHeight="1" hidden="1">
      <c r="A156" s="1">
        <v>7</v>
      </c>
      <c r="B156" s="7" t="s">
        <v>23</v>
      </c>
      <c r="C156" s="7" t="s">
        <v>33</v>
      </c>
    </row>
    <row r="157" spans="1:3" ht="15" customHeight="1" hidden="1">
      <c r="A157" s="1">
        <v>3</v>
      </c>
      <c r="B157" s="7" t="s">
        <v>41</v>
      </c>
      <c r="C157" s="7" t="s">
        <v>48</v>
      </c>
    </row>
    <row r="158" spans="1:3" ht="15" customHeight="1" hidden="1">
      <c r="A158" s="1">
        <v>3</v>
      </c>
      <c r="B158" s="7" t="s">
        <v>41</v>
      </c>
      <c r="C158" s="7" t="s">
        <v>51</v>
      </c>
    </row>
    <row r="159" spans="1:3" ht="15" customHeight="1" hidden="1">
      <c r="A159" s="1">
        <v>2</v>
      </c>
      <c r="B159" s="7" t="s">
        <v>68</v>
      </c>
      <c r="C159" s="7" t="s">
        <v>77</v>
      </c>
    </row>
    <row r="160" spans="1:3" ht="15" customHeight="1" hidden="1">
      <c r="A160" s="1">
        <v>3</v>
      </c>
      <c r="B160" s="7" t="s">
        <v>41</v>
      </c>
      <c r="C160" s="7" t="s">
        <v>49</v>
      </c>
    </row>
    <row r="161" spans="1:3" ht="15" customHeight="1" hidden="1">
      <c r="A161" s="1">
        <v>5</v>
      </c>
      <c r="B161" s="7" t="s">
        <v>90</v>
      </c>
      <c r="C161" s="7" t="s">
        <v>98</v>
      </c>
    </row>
    <row r="162" spans="1:3" ht="15" customHeight="1" hidden="1">
      <c r="A162" s="1">
        <v>5</v>
      </c>
      <c r="B162" s="7" t="s">
        <v>90</v>
      </c>
      <c r="C162" s="7" t="s">
        <v>99</v>
      </c>
    </row>
    <row r="163" spans="1:3" ht="15" customHeight="1" hidden="1">
      <c r="A163" s="1">
        <v>2</v>
      </c>
      <c r="B163" s="7" t="s">
        <v>68</v>
      </c>
      <c r="C163" s="7" t="s">
        <v>78</v>
      </c>
    </row>
    <row r="164" spans="1:3" ht="15" customHeight="1" hidden="1">
      <c r="A164" s="1">
        <v>7</v>
      </c>
      <c r="B164" s="7" t="s">
        <v>23</v>
      </c>
      <c r="C164" s="7" t="s">
        <v>34</v>
      </c>
    </row>
    <row r="165" spans="1:3" ht="15" customHeight="1" hidden="1">
      <c r="A165" s="1">
        <v>2</v>
      </c>
      <c r="B165" s="7" t="s">
        <v>68</v>
      </c>
      <c r="C165" s="7" t="s">
        <v>79</v>
      </c>
    </row>
    <row r="166" spans="1:3" ht="15" customHeight="1" hidden="1">
      <c r="A166" s="1">
        <v>2</v>
      </c>
      <c r="B166" s="7" t="s">
        <v>68</v>
      </c>
      <c r="C166" s="7" t="s">
        <v>75</v>
      </c>
    </row>
    <row r="167" spans="1:3" ht="15" customHeight="1" hidden="1">
      <c r="A167" s="1">
        <v>1</v>
      </c>
      <c r="B167" s="7" t="s">
        <v>101</v>
      </c>
      <c r="C167" s="7" t="s">
        <v>106</v>
      </c>
    </row>
    <row r="168" spans="1:3" ht="15" customHeight="1" hidden="1">
      <c r="A168" s="1">
        <v>3</v>
      </c>
      <c r="B168" s="7" t="s">
        <v>41</v>
      </c>
      <c r="C168" s="7" t="s">
        <v>50</v>
      </c>
    </row>
    <row r="169" spans="1:3" ht="15" customHeight="1" hidden="1">
      <c r="A169" s="1">
        <v>8</v>
      </c>
      <c r="B169" s="7" t="s">
        <v>52</v>
      </c>
      <c r="C169" s="7" t="s">
        <v>53</v>
      </c>
    </row>
    <row r="170" spans="1:3" ht="15" customHeight="1" hidden="1">
      <c r="A170" s="1">
        <v>5</v>
      </c>
      <c r="B170" s="7" t="s">
        <v>90</v>
      </c>
      <c r="C170" s="7" t="s">
        <v>91</v>
      </c>
    </row>
    <row r="171" spans="1:3" ht="15" customHeight="1" hidden="1">
      <c r="A171" s="1">
        <v>2</v>
      </c>
      <c r="B171" s="7" t="s">
        <v>68</v>
      </c>
      <c r="C171" s="7" t="s">
        <v>69</v>
      </c>
    </row>
    <row r="172" spans="1:3" ht="15" customHeight="1" hidden="1">
      <c r="A172" s="1">
        <v>1</v>
      </c>
      <c r="B172" s="7" t="s">
        <v>101</v>
      </c>
      <c r="C172" s="7" t="s">
        <v>102</v>
      </c>
    </row>
    <row r="173" spans="1:3" ht="15" customHeight="1" hidden="1">
      <c r="A173" s="1">
        <v>4</v>
      </c>
      <c r="B173" s="7" t="s">
        <v>60</v>
      </c>
      <c r="C173" s="7" t="s">
        <v>61</v>
      </c>
    </row>
    <row r="174" spans="1:3" ht="15" customHeight="1" hidden="1">
      <c r="A174" s="1">
        <v>4</v>
      </c>
      <c r="B174" s="7" t="s">
        <v>60</v>
      </c>
      <c r="C174" s="7" t="s">
        <v>62</v>
      </c>
    </row>
    <row r="175" spans="1:3" ht="15" customHeight="1" hidden="1">
      <c r="A175" s="1">
        <v>8</v>
      </c>
      <c r="B175" s="7" t="s">
        <v>52</v>
      </c>
      <c r="C175" s="7" t="s">
        <v>54</v>
      </c>
    </row>
    <row r="176" spans="1:3" ht="15" customHeight="1" hidden="1">
      <c r="A176" s="1">
        <v>3</v>
      </c>
      <c r="B176" s="7" t="s">
        <v>41</v>
      </c>
      <c r="C176" s="7" t="s">
        <v>42</v>
      </c>
    </row>
    <row r="177" spans="1:3" ht="15" customHeight="1" hidden="1">
      <c r="A177" s="1">
        <v>3</v>
      </c>
      <c r="B177" s="7" t="s">
        <v>41</v>
      </c>
      <c r="C177" s="7" t="s">
        <v>43</v>
      </c>
    </row>
    <row r="178" spans="1:3" ht="15" customHeight="1" hidden="1">
      <c r="A178" s="1">
        <v>8</v>
      </c>
      <c r="B178" s="7" t="s">
        <v>52</v>
      </c>
      <c r="C178" s="7" t="s">
        <v>55</v>
      </c>
    </row>
    <row r="179" spans="1:3" ht="15" customHeight="1" hidden="1">
      <c r="A179" s="1">
        <v>2</v>
      </c>
      <c r="B179" s="7" t="s">
        <v>68</v>
      </c>
      <c r="C179" s="7" t="s">
        <v>70</v>
      </c>
    </row>
    <row r="180" spans="1:3" ht="15" customHeight="1" hidden="1">
      <c r="A180" s="1">
        <v>2</v>
      </c>
      <c r="B180" s="7" t="s">
        <v>68</v>
      </c>
      <c r="C180" s="7" t="s">
        <v>71</v>
      </c>
    </row>
    <row r="181" spans="1:3" ht="15" customHeight="1" hidden="1">
      <c r="A181" s="1">
        <v>1</v>
      </c>
      <c r="B181" s="7" t="s">
        <v>101</v>
      </c>
      <c r="C181" s="7" t="s">
        <v>103</v>
      </c>
    </row>
    <row r="182" spans="1:3" ht="15" customHeight="1" hidden="1">
      <c r="A182" s="1">
        <v>4</v>
      </c>
      <c r="B182" s="7" t="s">
        <v>60</v>
      </c>
      <c r="C182" s="7" t="s">
        <v>65</v>
      </c>
    </row>
    <row r="183" spans="1:3" ht="15" customHeight="1" hidden="1">
      <c r="A183" s="1">
        <v>2</v>
      </c>
      <c r="B183" s="7" t="s">
        <v>68</v>
      </c>
      <c r="C183" s="7" t="s">
        <v>72</v>
      </c>
    </row>
    <row r="184" spans="1:3" ht="15" customHeight="1" hidden="1">
      <c r="A184" s="1">
        <v>5</v>
      </c>
      <c r="B184" s="7" t="s">
        <v>90</v>
      </c>
      <c r="C184" s="7" t="s">
        <v>92</v>
      </c>
    </row>
    <row r="185" spans="1:3" ht="15" customHeight="1" hidden="1">
      <c r="A185" s="1">
        <v>5</v>
      </c>
      <c r="B185" s="7" t="s">
        <v>90</v>
      </c>
      <c r="C185" s="7" t="s">
        <v>93</v>
      </c>
    </row>
    <row r="186" spans="1:3" ht="15" customHeight="1" hidden="1">
      <c r="A186" s="1">
        <v>8</v>
      </c>
      <c r="B186" s="7" t="s">
        <v>52</v>
      </c>
      <c r="C186" s="7" t="s">
        <v>59</v>
      </c>
    </row>
    <row r="187" spans="1:3" ht="15" customHeight="1" hidden="1">
      <c r="A187" s="1">
        <v>7</v>
      </c>
      <c r="B187" s="7" t="s">
        <v>23</v>
      </c>
      <c r="C187" s="7" t="s">
        <v>35</v>
      </c>
    </row>
    <row r="188" spans="1:3" ht="15" customHeight="1" hidden="1">
      <c r="A188" s="1">
        <v>2</v>
      </c>
      <c r="B188" s="7" t="s">
        <v>68</v>
      </c>
      <c r="C188" s="7" t="s">
        <v>80</v>
      </c>
    </row>
    <row r="189" spans="1:3" ht="15" customHeight="1" hidden="1">
      <c r="A189" s="1">
        <v>2</v>
      </c>
      <c r="B189" s="7" t="s">
        <v>68</v>
      </c>
      <c r="C189" s="7" t="s">
        <v>81</v>
      </c>
    </row>
    <row r="190" spans="1:3" ht="15" customHeight="1" hidden="1">
      <c r="A190" s="1">
        <v>1</v>
      </c>
      <c r="B190" s="7" t="s">
        <v>101</v>
      </c>
      <c r="C190" s="7" t="s">
        <v>110</v>
      </c>
    </row>
    <row r="191" spans="1:3" ht="15" customHeight="1" hidden="1">
      <c r="A191" s="1">
        <v>6</v>
      </c>
      <c r="B191" s="7" t="s">
        <v>83</v>
      </c>
      <c r="C191" s="7" t="s">
        <v>85</v>
      </c>
    </row>
    <row r="192" spans="1:3" ht="15" customHeight="1" hidden="1">
      <c r="A192" s="1">
        <v>7</v>
      </c>
      <c r="B192" s="7" t="s">
        <v>23</v>
      </c>
      <c r="C192" s="7" t="s">
        <v>36</v>
      </c>
    </row>
    <row r="193" spans="1:3" ht="15" customHeight="1" hidden="1">
      <c r="A193" s="1">
        <v>4</v>
      </c>
      <c r="B193" s="7" t="s">
        <v>60</v>
      </c>
      <c r="C193" s="7" t="s">
        <v>67</v>
      </c>
    </row>
    <row r="194" spans="1:3" ht="15" customHeight="1" hidden="1">
      <c r="A194" s="1">
        <v>7</v>
      </c>
      <c r="B194" s="7" t="s">
        <v>23</v>
      </c>
      <c r="C194" s="7" t="s">
        <v>37</v>
      </c>
    </row>
    <row r="195" spans="1:3" ht="15" customHeight="1" hidden="1">
      <c r="A195" s="1">
        <v>7</v>
      </c>
      <c r="B195" s="7" t="s">
        <v>23</v>
      </c>
      <c r="C195" s="7" t="s">
        <v>38</v>
      </c>
    </row>
    <row r="196" spans="1:3" ht="15" customHeight="1" hidden="1">
      <c r="A196" s="1">
        <v>5</v>
      </c>
      <c r="B196" s="7" t="s">
        <v>90</v>
      </c>
      <c r="C196" s="7" t="s">
        <v>100</v>
      </c>
    </row>
    <row r="197" spans="1:3" ht="15" customHeight="1" hidden="1">
      <c r="A197" s="1">
        <v>7</v>
      </c>
      <c r="B197" s="7" t="s">
        <v>23</v>
      </c>
      <c r="C197" s="7" t="s">
        <v>39</v>
      </c>
    </row>
    <row r="198" spans="1:3" ht="15" customHeight="1" hidden="1">
      <c r="A198" s="1">
        <v>6</v>
      </c>
      <c r="B198" s="7" t="s">
        <v>83</v>
      </c>
      <c r="C198" s="7" t="s">
        <v>86</v>
      </c>
    </row>
    <row r="199" spans="1:3" ht="15" customHeight="1" hidden="1">
      <c r="A199" s="1">
        <v>2</v>
      </c>
      <c r="B199" s="7" t="s">
        <v>68</v>
      </c>
      <c r="C199" s="7" t="s">
        <v>73</v>
      </c>
    </row>
    <row r="200" spans="1:3" ht="15" customHeight="1" hidden="1">
      <c r="A200" s="1">
        <v>2</v>
      </c>
      <c r="B200" s="7" t="s">
        <v>68</v>
      </c>
      <c r="C200" s="7" t="s">
        <v>82</v>
      </c>
    </row>
    <row r="201" spans="1:3" ht="15" customHeight="1" hidden="1">
      <c r="A201" s="1">
        <v>1</v>
      </c>
      <c r="B201" s="7" t="s">
        <v>101</v>
      </c>
      <c r="C201" s="7" t="s">
        <v>107</v>
      </c>
    </row>
    <row r="202" spans="1:3" ht="15" customHeight="1" hidden="1">
      <c r="A202" s="1">
        <v>6</v>
      </c>
      <c r="B202" s="7" t="s">
        <v>83</v>
      </c>
      <c r="C202" s="7" t="s">
        <v>88</v>
      </c>
    </row>
    <row r="203" spans="1:3" ht="15" customHeight="1" hidden="1">
      <c r="A203" s="1">
        <v>6</v>
      </c>
      <c r="B203" s="7" t="s">
        <v>83</v>
      </c>
      <c r="C203" s="7" t="s">
        <v>87</v>
      </c>
    </row>
    <row r="204" spans="1:3" ht="15" customHeight="1" hidden="1">
      <c r="A204" s="1">
        <v>4</v>
      </c>
      <c r="B204" s="7" t="s">
        <v>60</v>
      </c>
      <c r="C204" s="7" t="s">
        <v>66</v>
      </c>
    </row>
    <row r="205" spans="1:3" ht="15" customHeight="1" hidden="1">
      <c r="A205" s="1">
        <v>2</v>
      </c>
      <c r="B205" s="7" t="s">
        <v>68</v>
      </c>
      <c r="C205" s="7" t="s">
        <v>74</v>
      </c>
    </row>
    <row r="206" spans="1:3" ht="15" customHeight="1" hidden="1">
      <c r="A206" s="1">
        <v>1</v>
      </c>
      <c r="B206" s="7" t="s">
        <v>101</v>
      </c>
      <c r="C206" s="7" t="s">
        <v>112</v>
      </c>
    </row>
    <row r="207" spans="1:3" ht="15" customHeight="1" hidden="1">
      <c r="A207" s="1">
        <v>6</v>
      </c>
      <c r="B207" s="7" t="s">
        <v>83</v>
      </c>
      <c r="C207" s="7" t="s">
        <v>89</v>
      </c>
    </row>
    <row r="208" spans="1:3" ht="15" customHeight="1" hidden="1">
      <c r="A208" s="1">
        <v>7</v>
      </c>
      <c r="B208" s="7" t="s">
        <v>23</v>
      </c>
      <c r="C208" s="7" t="s">
        <v>40</v>
      </c>
    </row>
    <row r="209" ht="15" customHeight="1" hidden="1"/>
    <row r="210" ht="15" customHeight="1" hidden="1"/>
    <row r="211" ht="15" customHeight="1" hidden="1"/>
    <row r="212" ht="15" customHeight="1" hidden="1"/>
    <row r="213" ht="15" customHeight="1" hidden="1"/>
    <row r="214" ht="15" customHeight="1" hidden="1"/>
    <row r="215" ht="15" customHeight="1" hidden="1"/>
    <row r="216" ht="15" customHeight="1" hidden="1"/>
    <row r="217" ht="15" customHeight="1" hidden="1"/>
    <row r="218" ht="15" customHeight="1" hidden="1"/>
    <row r="219" ht="15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15" customHeight="1" hidden="1"/>
    <row r="242" ht="15" customHeight="1" hidden="1"/>
    <row r="243" ht="15" customHeight="1" hidden="1"/>
    <row r="244" ht="15" customHeight="1" hidden="1"/>
    <row r="245" ht="15" customHeight="1" hidden="1"/>
    <row r="246" ht="15" customHeight="1" hidden="1"/>
    <row r="247" ht="15" customHeight="1" hidden="1"/>
    <row r="248" ht="15" customHeight="1" hidden="1"/>
    <row r="249" ht="15" customHeight="1" hidden="1"/>
    <row r="250" ht="15" customHeight="1" hidden="1"/>
    <row r="251" ht="15" customHeight="1" hidden="1"/>
    <row r="252" spans="2:11" ht="15" customHeight="1" hidden="1">
      <c r="B252" s="35" t="str">
        <f>IF(AA1=1,"ОДИНОЧНЫЙ РАЗРЯД",IF(AA1=2,"ТЕННИС НА КОЛЯСКАХ - ОДИНОЧНЫЙ РАЗРЯД",IF(AA1=3,"ТЕННИС - ОДИНОЧНЫЙ РАЗРЯД","")))</f>
        <v>ОДИНОЧНЫЙ РАЗРЯД</v>
      </c>
      <c r="D252" s="35"/>
      <c r="E252" s="35"/>
      <c r="F252" s="35"/>
      <c r="G252" s="32" t="s">
        <v>131</v>
      </c>
      <c r="H252" s="36"/>
      <c r="I252" s="36"/>
      <c r="J252" s="36"/>
      <c r="K252" s="36"/>
    </row>
    <row r="253" spans="2:11" ht="15" customHeight="1" hidden="1">
      <c r="B253" s="35" t="str">
        <f>IF(AA1=1,"ПАРНЫЙ РАЗРЯД",IF(AA1=2,"ТЕННИС НА КОЛЯСКАХ - ПАРНЫЙ РАЗРЯД",IF(AA1=3,"ТЕННИС - ПАРНЫЙ РАЗРЯД","")))</f>
        <v>ПАРНЫЙ РАЗРЯД</v>
      </c>
      <c r="D253" s="35"/>
      <c r="E253" s="35"/>
      <c r="F253" s="35"/>
      <c r="G253" s="32" t="s">
        <v>132</v>
      </c>
      <c r="H253" s="36"/>
      <c r="I253" s="36"/>
      <c r="J253" s="36"/>
      <c r="K253" s="36"/>
    </row>
    <row r="254" spans="2:11" ht="15" customHeight="1" hidden="1">
      <c r="B254" s="35" t="str">
        <f>IF(AA1=1,"СМЕШАННЫЙ ПАРНЫЙ РАЗРЯД",IF(AA1=2,"",IF(AA1=3,"ТЕННИС - СМЕШАННЫЙ ПАРНЫЙ РАЗРЯД","")))</f>
        <v>СМЕШАННЫЙ ПАРНЫЙ РАЗРЯД</v>
      </c>
      <c r="D254" s="35"/>
      <c r="E254" s="35"/>
      <c r="F254" s="36"/>
      <c r="G254" s="32" t="s">
        <v>133</v>
      </c>
      <c r="H254" s="36"/>
      <c r="I254" s="36"/>
      <c r="J254" s="36"/>
      <c r="K254" s="36"/>
    </row>
    <row r="255" spans="2:11" ht="15" customHeight="1" hidden="1">
      <c r="B255" s="35" t="str">
        <f>IF(AA1=1,"КОМАНДНЫЕ СОРЕВНОВАНИЯ","")</f>
        <v>КОМАНДНЫЕ СОРЕВНОВАНИЯ</v>
      </c>
      <c r="D255" s="35"/>
      <c r="E255" s="36"/>
      <c r="F255" s="36"/>
      <c r="G255" s="32" t="s">
        <v>134</v>
      </c>
      <c r="H255" s="36"/>
      <c r="I255" s="36"/>
      <c r="J255" s="36"/>
      <c r="K255" s="36"/>
    </row>
    <row r="256" spans="2:7" ht="15" customHeight="1" hidden="1">
      <c r="B256" s="35" t="str">
        <f>IF(AA1=1,"ПЛЯЖНЫЙ ТЕННИС - ПАРНЫЙ РАЗРЯД","")</f>
        <v>ПЛЯЖНЫЙ ТЕННИС - ПАРНЫЙ РАЗРЯД</v>
      </c>
      <c r="G256" s="32" t="s">
        <v>142</v>
      </c>
    </row>
    <row r="257" spans="2:7" ht="15" customHeight="1" hidden="1">
      <c r="B257" s="35" t="str">
        <f>IF(AA1=1,"ПЛЯЖНЫЙ ТЕННИС - СМЕШАННЫЙ ПАРНЫЙ РАЗРЯД","")</f>
        <v>ПЛЯЖНЫЙ ТЕННИС - СМЕШАННЫЙ ПАРНЫЙ РАЗРЯД</v>
      </c>
      <c r="G257" s="32" t="s">
        <v>141</v>
      </c>
    </row>
    <row r="258" spans="2:7" ht="15" customHeight="1" hidden="1">
      <c r="B258" s="35" t="str">
        <f>IF(AA1=1,"ПЛЯЖНЫЙ ТЕННИС - КОМАНДНЫЕ СОРЕВНОВАНИЯ","")</f>
        <v>ПЛЯЖНЫЙ ТЕННИС - КОМАНДНЫЕ СОРЕВНОВАНИЯ</v>
      </c>
      <c r="G258" s="32" t="s">
        <v>135</v>
      </c>
    </row>
    <row r="259" spans="2:7" ht="15" customHeight="1" hidden="1">
      <c r="B259" s="35"/>
      <c r="G259" s="33" t="s">
        <v>143</v>
      </c>
    </row>
    <row r="260" spans="2:7" ht="15" customHeight="1" hidden="1">
      <c r="B260" s="35"/>
      <c r="G260" s="33" t="s">
        <v>144</v>
      </c>
    </row>
    <row r="261" spans="2:7" ht="15" customHeight="1" hidden="1">
      <c r="B261" s="35"/>
      <c r="G261" s="34" t="s">
        <v>145</v>
      </c>
    </row>
    <row r="262" spans="2:7" ht="15" customHeight="1" hidden="1">
      <c r="B262" s="35"/>
      <c r="G262" s="34" t="s">
        <v>146</v>
      </c>
    </row>
    <row r="263" spans="2:7" ht="15" customHeight="1" hidden="1">
      <c r="B263" s="35"/>
      <c r="G263" s="34" t="s">
        <v>147</v>
      </c>
    </row>
    <row r="264" ht="15" customHeight="1" hidden="1"/>
    <row r="265" ht="15" customHeight="1" hidden="1"/>
    <row r="266" ht="15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spans="1:6" s="11" customFormat="1" ht="14.25" hidden="1">
      <c r="A284" s="11" t="s">
        <v>3</v>
      </c>
      <c r="B284" s="12" t="s">
        <v>4</v>
      </c>
      <c r="C284" s="11">
        <v>5</v>
      </c>
      <c r="D284" s="13" t="s">
        <v>128</v>
      </c>
      <c r="E284" s="13" t="str">
        <f>IF($E12="МУЖЧИНЫ И ЖЕНЩИНЫ","МУЖЧИНЫ",IF($E12="ДО 19 ЛЕТ","ЮНИОРЫ","ЮНОШИ"))</f>
        <v>МУЖЧИНЫ</v>
      </c>
      <c r="F284" s="11" t="s">
        <v>138</v>
      </c>
    </row>
    <row r="285" spans="1:6" s="11" customFormat="1" ht="14.25" hidden="1">
      <c r="A285" s="11" t="s">
        <v>5</v>
      </c>
      <c r="B285" s="11" t="s">
        <v>6</v>
      </c>
      <c r="C285" s="11">
        <v>4</v>
      </c>
      <c r="D285" s="13" t="str">
        <f>IF(AA1=1,"ДО 19 ЛЕТ",IF(AA1=2,"ДО 18 ЛЕТ",IF(AA1=3,"13-18 ЛЕТ","")))</f>
        <v>ДО 19 ЛЕТ</v>
      </c>
      <c r="E285" s="13" t="str">
        <f>IF($E12="МУЖЧИНЫ И ЖЕНЩИНЫ","ЖЕНЩИНЫ",IF($E12="ДО 19 ЛЕТ","ЮНИОРКИ","ДЕВУШКИ"))</f>
        <v>ЖЕНЩИНЫ</v>
      </c>
      <c r="F285" s="11" t="s">
        <v>139</v>
      </c>
    </row>
    <row r="286" spans="1:6" s="11" customFormat="1" ht="14.25" hidden="1">
      <c r="A286" s="11" t="s">
        <v>8</v>
      </c>
      <c r="B286" s="11" t="s">
        <v>9</v>
      </c>
      <c r="C286" s="11">
        <v>3</v>
      </c>
      <c r="D286" s="13" t="str">
        <f>IF(AA1=1,"ДО 17 ЛЕТ","")</f>
        <v>ДО 17 ЛЕТ</v>
      </c>
      <c r="E286" s="13" t="str">
        <f>IF($E12="МУЖЧИНЫ И ЖЕНЩИНЫ","МУЖЧИНЫ И ЖЕНЩИНЫ",IF($E12="ДО 19 ЛЕТ","ЮНИОРЫ И ЮНИОРКИ","ЮНОШИ И ДЕВУШКИ"))</f>
        <v>МУЖЧИНЫ И ЖЕНЩИНЫ</v>
      </c>
      <c r="F286" s="11" t="s">
        <v>140</v>
      </c>
    </row>
    <row r="287" spans="1:5" s="11" customFormat="1" ht="14.25" hidden="1">
      <c r="A287" s="11" t="s">
        <v>11</v>
      </c>
      <c r="B287" s="12" t="s">
        <v>12</v>
      </c>
      <c r="C287" s="11">
        <v>2</v>
      </c>
      <c r="D287" s="13" t="str">
        <f>IF(AA1=1,"ДО 15 ЛЕТ","")</f>
        <v>ДО 15 ЛЕТ</v>
      </c>
      <c r="E287" s="13"/>
    </row>
    <row r="288" spans="1:5" s="11" customFormat="1" ht="14.25" hidden="1">
      <c r="A288" s="11" t="s">
        <v>14</v>
      </c>
      <c r="B288" s="12" t="s">
        <v>15</v>
      </c>
      <c r="D288" s="13" t="str">
        <f>IF(AA1=1,"ДО 13 ЛЕТ","")</f>
        <v>ДО 13 ЛЕТ</v>
      </c>
      <c r="E288" s="13"/>
    </row>
    <row r="289" spans="1:5" s="11" customFormat="1" ht="14.25" hidden="1">
      <c r="A289" s="11" t="s">
        <v>17</v>
      </c>
      <c r="B289" s="12" t="s">
        <v>18</v>
      </c>
      <c r="D289" s="13" t="str">
        <f>IF(AA1=1,"9-10 ЛЕТ","")</f>
        <v>9-10 ЛЕТ</v>
      </c>
      <c r="E289" s="13"/>
    </row>
    <row r="290" spans="1:2" s="11" customFormat="1" ht="12.75" hidden="1">
      <c r="A290" s="1"/>
      <c r="B290" s="11" t="s">
        <v>20</v>
      </c>
    </row>
    <row r="291" spans="1:6" s="11" customFormat="1" ht="14.25" hidden="1">
      <c r="A291" s="1"/>
      <c r="B291" s="11" t="s">
        <v>21</v>
      </c>
      <c r="D291" s="13" t="s">
        <v>128</v>
      </c>
      <c r="E291" s="13" t="str">
        <f>IF($E13="МУЖЧИНЫ И ЖЕНЩИНЫ","МУЖЧИНЫ",IF($E13="ДО 19 ЛЕТ","ЮНИОРЫ","ЮНОШИ"))</f>
        <v>ЮНОШИ</v>
      </c>
      <c r="F291" s="11" t="s">
        <v>17</v>
      </c>
    </row>
    <row r="292" spans="2:6" ht="15" customHeight="1" hidden="1">
      <c r="B292" s="12" t="s">
        <v>22</v>
      </c>
      <c r="D292" s="13" t="s">
        <v>7</v>
      </c>
      <c r="E292" s="13" t="str">
        <f>IF($E13="МУЖЧИНЫ И ЖЕНЩИНЫ","ЖЕНЩИНЫ",IF($E13="ДО 19 ЛЕТ","ЮНИОРКИ","ДЕВУШКИ"))</f>
        <v>ДЕВУШКИ</v>
      </c>
      <c r="F292" s="11" t="s">
        <v>123</v>
      </c>
    </row>
    <row r="293" spans="4:6" ht="15" customHeight="1" hidden="1">
      <c r="D293" s="13" t="s">
        <v>10</v>
      </c>
      <c r="E293" s="13" t="str">
        <f>IF($E13="МУЖЧИНЫ И ЖЕНЩИНЫ","МУЖЧИНЫ И ЖЕНЩИНЫ",IF($E13="ДО 19 ЛЕТ","ЮНИОРЫ И ЮНИОРКИ","ЮНОШИ И ДЕВУШКИ"))</f>
        <v>ЮНОШИ И ДЕВУШКИ</v>
      </c>
      <c r="F293" s="7" t="s">
        <v>124</v>
      </c>
    </row>
    <row r="294" spans="4:6" ht="14.25" hidden="1">
      <c r="D294" s="13" t="s">
        <v>13</v>
      </c>
      <c r="E294" s="13"/>
      <c r="F294" s="7" t="s">
        <v>125</v>
      </c>
    </row>
    <row r="295" spans="4:5" ht="14.25" hidden="1">
      <c r="D295" s="13" t="s">
        <v>16</v>
      </c>
      <c r="E295" s="13"/>
    </row>
    <row r="296" spans="4:5" ht="14.25" hidden="1">
      <c r="D296" s="13" t="s">
        <v>19</v>
      </c>
      <c r="E296" s="13"/>
    </row>
    <row r="297" ht="12.75" hidden="1"/>
    <row r="298" spans="4:7" ht="14.25" hidden="1">
      <c r="D298" s="13" t="s">
        <v>128</v>
      </c>
      <c r="E298" s="13" t="str">
        <f>IF($E14="МУЖЧИНЫ И ЖЕНЩИНЫ","МУЖЧИНЫ",IF($E14="ДО 19 ЛЕТ","ЮНИОРЫ","ЮНОШИ"))</f>
        <v>ЮНОШИ</v>
      </c>
      <c r="G298" s="11"/>
    </row>
    <row r="299" spans="4:7" ht="14.25" hidden="1">
      <c r="D299" s="13" t="s">
        <v>7</v>
      </c>
      <c r="E299" s="13" t="str">
        <f>IF($E14="МУЖЧИНЫ И ЖЕНЩИНЫ","ЖЕНЩИНЫ",IF($E14="ДО 19 ЛЕТ","ЮНИОРКИ","ДЕВУШКИ"))</f>
        <v>ДЕВУШКИ</v>
      </c>
      <c r="G299" s="11"/>
    </row>
    <row r="300" spans="4:7" ht="14.25" hidden="1">
      <c r="D300" s="13" t="s">
        <v>10</v>
      </c>
      <c r="E300" s="13" t="str">
        <f>IF($E14="МУЖЧИНЫ И ЖЕНЩИНЫ","МУЖЧИНЫ И ЖЕНЩИНЫ",IF($E14="ДО 19 ЛЕТ","ЮНИОРЫ И ЮНИОРКИ","ЮНОШИ И ДЕВУШКИ"))</f>
        <v>ЮНОШИ И ДЕВУШКИ</v>
      </c>
      <c r="G300" s="11"/>
    </row>
    <row r="301" spans="4:7" ht="14.25" hidden="1">
      <c r="D301" s="13" t="s">
        <v>13</v>
      </c>
      <c r="E301" s="13"/>
      <c r="G301" s="11"/>
    </row>
    <row r="302" spans="4:7" ht="14.25" hidden="1">
      <c r="D302" s="13" t="s">
        <v>16</v>
      </c>
      <c r="E302" s="13"/>
      <c r="G302" s="11"/>
    </row>
    <row r="303" spans="4:7" ht="14.25" hidden="1">
      <c r="D303" s="13" t="s">
        <v>19</v>
      </c>
      <c r="E303" s="13"/>
      <c r="G303" s="11"/>
    </row>
  </sheetData>
  <sheetProtection password="81FF" sheet="1" objects="1" scenarios="1" selectLockedCells="1"/>
  <mergeCells count="279">
    <mergeCell ref="B18:D18"/>
    <mergeCell ref="E18:G18"/>
    <mergeCell ref="A12:B14"/>
    <mergeCell ref="C12:D14"/>
    <mergeCell ref="C7:D9"/>
    <mergeCell ref="A2:G2"/>
    <mergeCell ref="A3:G3"/>
    <mergeCell ref="A4:G4"/>
    <mergeCell ref="F12:G14"/>
    <mergeCell ref="B17:D17"/>
    <mergeCell ref="E17:G17"/>
    <mergeCell ref="A11:B11"/>
    <mergeCell ref="C11:D11"/>
    <mergeCell ref="F11:G11"/>
    <mergeCell ref="F6:G6"/>
    <mergeCell ref="F7:G9"/>
    <mergeCell ref="B19:D19"/>
    <mergeCell ref="E12:E14"/>
    <mergeCell ref="A6:B6"/>
    <mergeCell ref="C6:D6"/>
    <mergeCell ref="A7:B9"/>
    <mergeCell ref="E105:G105"/>
    <mergeCell ref="E19:G19"/>
    <mergeCell ref="B23:D23"/>
    <mergeCell ref="E23:G23"/>
    <mergeCell ref="B24:D24"/>
    <mergeCell ref="E24:G24"/>
    <mergeCell ref="B25:D25"/>
    <mergeCell ref="E25:G25"/>
    <mergeCell ref="E104:G104"/>
    <mergeCell ref="B20:D20"/>
    <mergeCell ref="E20:G20"/>
    <mergeCell ref="B21:D21"/>
    <mergeCell ref="E21:G21"/>
    <mergeCell ref="B22:D22"/>
    <mergeCell ref="E22:G22"/>
    <mergeCell ref="B29:D29"/>
    <mergeCell ref="E29:G29"/>
    <mergeCell ref="B30:D30"/>
    <mergeCell ref="E30:G30"/>
    <mergeCell ref="B31:D31"/>
    <mergeCell ref="E31:G31"/>
    <mergeCell ref="B26:D26"/>
    <mergeCell ref="E26:G26"/>
    <mergeCell ref="B27:D27"/>
    <mergeCell ref="E27:G27"/>
    <mergeCell ref="B28:D28"/>
    <mergeCell ref="E28:G28"/>
    <mergeCell ref="B35:D35"/>
    <mergeCell ref="E35:G35"/>
    <mergeCell ref="B36:D36"/>
    <mergeCell ref="E36:G36"/>
    <mergeCell ref="B37:D37"/>
    <mergeCell ref="E37:G37"/>
    <mergeCell ref="B32:D32"/>
    <mergeCell ref="E32:G32"/>
    <mergeCell ref="B33:D33"/>
    <mergeCell ref="E33:G33"/>
    <mergeCell ref="B34:D34"/>
    <mergeCell ref="E34:G34"/>
    <mergeCell ref="B41:D41"/>
    <mergeCell ref="E41:G41"/>
    <mergeCell ref="B42:D42"/>
    <mergeCell ref="E42:G42"/>
    <mergeCell ref="B43:D43"/>
    <mergeCell ref="E43:G43"/>
    <mergeCell ref="B38:D38"/>
    <mergeCell ref="E38:G38"/>
    <mergeCell ref="B39:D39"/>
    <mergeCell ref="E39:G39"/>
    <mergeCell ref="B40:D40"/>
    <mergeCell ref="E40:G40"/>
    <mergeCell ref="B47:D47"/>
    <mergeCell ref="E47:G47"/>
    <mergeCell ref="B48:D48"/>
    <mergeCell ref="E48:G48"/>
    <mergeCell ref="B49:D49"/>
    <mergeCell ref="E49:G49"/>
    <mergeCell ref="B44:D44"/>
    <mergeCell ref="E44:G44"/>
    <mergeCell ref="B45:D45"/>
    <mergeCell ref="E45:G45"/>
    <mergeCell ref="B46:D46"/>
    <mergeCell ref="E46:G46"/>
    <mergeCell ref="B53:D53"/>
    <mergeCell ref="E53:G53"/>
    <mergeCell ref="B54:D54"/>
    <mergeCell ref="E54:G54"/>
    <mergeCell ref="B55:D55"/>
    <mergeCell ref="E55:G55"/>
    <mergeCell ref="B50:D50"/>
    <mergeCell ref="E50:G50"/>
    <mergeCell ref="B51:D51"/>
    <mergeCell ref="E51:G51"/>
    <mergeCell ref="B52:D52"/>
    <mergeCell ref="E52:G52"/>
    <mergeCell ref="B59:D59"/>
    <mergeCell ref="E59:G59"/>
    <mergeCell ref="B60:D60"/>
    <mergeCell ref="E60:G60"/>
    <mergeCell ref="B61:D61"/>
    <mergeCell ref="E61:G61"/>
    <mergeCell ref="B56:D56"/>
    <mergeCell ref="E56:G56"/>
    <mergeCell ref="B57:D57"/>
    <mergeCell ref="E57:G57"/>
    <mergeCell ref="B58:D58"/>
    <mergeCell ref="E58:G58"/>
    <mergeCell ref="B65:D65"/>
    <mergeCell ref="E65:G65"/>
    <mergeCell ref="B66:D66"/>
    <mergeCell ref="E66:G66"/>
    <mergeCell ref="B67:D67"/>
    <mergeCell ref="E67:G67"/>
    <mergeCell ref="B62:D62"/>
    <mergeCell ref="E62:G62"/>
    <mergeCell ref="B63:D63"/>
    <mergeCell ref="E63:G63"/>
    <mergeCell ref="B64:D64"/>
    <mergeCell ref="E64:G64"/>
    <mergeCell ref="B71:D71"/>
    <mergeCell ref="E71:G71"/>
    <mergeCell ref="B72:D72"/>
    <mergeCell ref="E72:G72"/>
    <mergeCell ref="B73:D73"/>
    <mergeCell ref="E73:G73"/>
    <mergeCell ref="B68:D68"/>
    <mergeCell ref="E68:G68"/>
    <mergeCell ref="B69:D69"/>
    <mergeCell ref="E69:G69"/>
    <mergeCell ref="B70:D70"/>
    <mergeCell ref="E70:G70"/>
    <mergeCell ref="B77:D77"/>
    <mergeCell ref="E77:G77"/>
    <mergeCell ref="B78:D78"/>
    <mergeCell ref="E78:G78"/>
    <mergeCell ref="B79:D79"/>
    <mergeCell ref="E79:G79"/>
    <mergeCell ref="B74:D74"/>
    <mergeCell ref="E74:G74"/>
    <mergeCell ref="B75:D75"/>
    <mergeCell ref="E75:G75"/>
    <mergeCell ref="B76:D76"/>
    <mergeCell ref="E76:G76"/>
    <mergeCell ref="B83:D83"/>
    <mergeCell ref="E83:G83"/>
    <mergeCell ref="B84:D84"/>
    <mergeCell ref="E84:G84"/>
    <mergeCell ref="B85:D85"/>
    <mergeCell ref="E85:G85"/>
    <mergeCell ref="B80:D80"/>
    <mergeCell ref="E80:G80"/>
    <mergeCell ref="B81:D81"/>
    <mergeCell ref="E81:G81"/>
    <mergeCell ref="B82:D82"/>
    <mergeCell ref="E82:G82"/>
    <mergeCell ref="B89:D89"/>
    <mergeCell ref="E89:G89"/>
    <mergeCell ref="B90:D90"/>
    <mergeCell ref="E90:G90"/>
    <mergeCell ref="B91:D91"/>
    <mergeCell ref="E91:G91"/>
    <mergeCell ref="B86:D86"/>
    <mergeCell ref="E86:G86"/>
    <mergeCell ref="B87:D87"/>
    <mergeCell ref="E87:G87"/>
    <mergeCell ref="B88:D88"/>
    <mergeCell ref="E88:G88"/>
    <mergeCell ref="E97:G97"/>
    <mergeCell ref="B92:D92"/>
    <mergeCell ref="E92:G92"/>
    <mergeCell ref="B93:D93"/>
    <mergeCell ref="E93:G93"/>
    <mergeCell ref="B94:D94"/>
    <mergeCell ref="E94:G94"/>
    <mergeCell ref="B101:D101"/>
    <mergeCell ref="E101:G101"/>
    <mergeCell ref="B16:D16"/>
    <mergeCell ref="E16:G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47:J47"/>
    <mergeCell ref="B98:D98"/>
    <mergeCell ref="E98:G98"/>
    <mergeCell ref="B99:D99"/>
    <mergeCell ref="E99:G99"/>
    <mergeCell ref="B100:D100"/>
    <mergeCell ref="E100:G100"/>
    <mergeCell ref="B96:D96"/>
    <mergeCell ref="E96:G96"/>
    <mergeCell ref="B97:D97"/>
    <mergeCell ref="H44:J44"/>
    <mergeCell ref="B95:D95"/>
    <mergeCell ref="E95:G95"/>
    <mergeCell ref="H34:J34"/>
    <mergeCell ref="H35:J35"/>
    <mergeCell ref="H36:J36"/>
    <mergeCell ref="H37:J37"/>
    <mergeCell ref="H38:J38"/>
    <mergeCell ref="H45:J45"/>
    <mergeCell ref="H46:J46"/>
    <mergeCell ref="H39:J39"/>
    <mergeCell ref="H40:J40"/>
    <mergeCell ref="H41:J41"/>
    <mergeCell ref="H42:J42"/>
    <mergeCell ref="H43:J43"/>
    <mergeCell ref="H29:J29"/>
    <mergeCell ref="H30:J30"/>
    <mergeCell ref="H31:J31"/>
    <mergeCell ref="H32:J32"/>
    <mergeCell ref="H33:J33"/>
    <mergeCell ref="H49:J49"/>
    <mergeCell ref="H50:J50"/>
    <mergeCell ref="H51:J51"/>
    <mergeCell ref="H52:J52"/>
    <mergeCell ref="H53:J53"/>
    <mergeCell ref="H48:J48"/>
    <mergeCell ref="H59:J59"/>
    <mergeCell ref="H60:J60"/>
    <mergeCell ref="H61:J61"/>
    <mergeCell ref="H62:J62"/>
    <mergeCell ref="H63:J63"/>
    <mergeCell ref="H54:J54"/>
    <mergeCell ref="H55:J55"/>
    <mergeCell ref="H56:J56"/>
    <mergeCell ref="H57:J57"/>
    <mergeCell ref="H58:J58"/>
    <mergeCell ref="H69:J69"/>
    <mergeCell ref="H70:J70"/>
    <mergeCell ref="H71:J71"/>
    <mergeCell ref="H72:J72"/>
    <mergeCell ref="H73:J73"/>
    <mergeCell ref="H64:J64"/>
    <mergeCell ref="H65:J65"/>
    <mergeCell ref="H66:J66"/>
    <mergeCell ref="H67:J67"/>
    <mergeCell ref="H68:J68"/>
    <mergeCell ref="H82:J82"/>
    <mergeCell ref="H83:J83"/>
    <mergeCell ref="H74:J74"/>
    <mergeCell ref="H75:J75"/>
    <mergeCell ref="H76:J76"/>
    <mergeCell ref="H77:J77"/>
    <mergeCell ref="H78:J78"/>
    <mergeCell ref="H79:J79"/>
    <mergeCell ref="H80:J80"/>
    <mergeCell ref="H81:J81"/>
    <mergeCell ref="H101:J101"/>
    <mergeCell ref="H94:J94"/>
    <mergeCell ref="H95:J95"/>
    <mergeCell ref="H96:J96"/>
    <mergeCell ref="H97:J97"/>
    <mergeCell ref="H98:J98"/>
    <mergeCell ref="H84:J84"/>
    <mergeCell ref="H85:J85"/>
    <mergeCell ref="H86:J86"/>
    <mergeCell ref="H87:J87"/>
    <mergeCell ref="H99:J99"/>
    <mergeCell ref="H88:J88"/>
    <mergeCell ref="C103:G103"/>
    <mergeCell ref="C104:D104"/>
    <mergeCell ref="C105:D105"/>
    <mergeCell ref="A105:B105"/>
    <mergeCell ref="H89:J89"/>
    <mergeCell ref="H90:J90"/>
    <mergeCell ref="H91:J91"/>
    <mergeCell ref="H92:J92"/>
    <mergeCell ref="H93:J93"/>
    <mergeCell ref="H100:J100"/>
  </mergeCells>
  <conditionalFormatting sqref="E17:G17">
    <cfRule type="expression" priority="5" dxfId="5">
      <formula>COUNTIF($E$17:$G$101,E17)&gt;1</formula>
    </cfRule>
  </conditionalFormatting>
  <conditionalFormatting sqref="E86:G101">
    <cfRule type="expression" priority="4" dxfId="5">
      <formula>COUNTIF($E$17:$G$101,E86)&gt;1</formula>
    </cfRule>
  </conditionalFormatting>
  <conditionalFormatting sqref="A17">
    <cfRule type="expression" priority="3" dxfId="6">
      <formula>E17=""</formula>
    </cfRule>
  </conditionalFormatting>
  <conditionalFormatting sqref="A18:A101">
    <cfRule type="expression" priority="2" dxfId="6">
      <formula>E18=""</formula>
    </cfRule>
  </conditionalFormatting>
  <conditionalFormatting sqref="E18:G85">
    <cfRule type="expression" priority="1" dxfId="5">
      <formula>COUNTIF($E$17:$G$101,E18)&gt;1</formula>
    </cfRule>
  </conditionalFormatting>
  <dataValidations count="5">
    <dataValidation type="list" allowBlank="1" showInputMessage="1" showErrorMessage="1" sqref="E12">
      <formula1>$D$284:$D$289</formula1>
    </dataValidation>
    <dataValidation type="list" allowBlank="1" showInputMessage="1" showErrorMessage="1" sqref="A7 A10:D10">
      <formula1>$F$285:$F$286</formula1>
    </dataValidation>
    <dataValidation type="list" allowBlank="1" showInputMessage="1" showErrorMessage="1" sqref="E17:G101">
      <formula1>$C$124:$C$208</formula1>
    </dataValidation>
    <dataValidation type="list" allowBlank="1" showInputMessage="1" showErrorMessage="1" sqref="E7:E9">
      <formula1>$B$252:$B$258</formula1>
    </dataValidation>
    <dataValidation type="list" allowBlank="1" showInputMessage="1" showErrorMessage="1" sqref="F12">
      <formula1>$E$284:$E$286</formula1>
    </dataValidation>
  </dataValidations>
  <printOptions horizontalCentered="1"/>
  <pageMargins left="0.2755905511811024" right="0.2755905511811024" top="0.35433070866141736" bottom="0.6299212598425197" header="0.2362204724409449" footer="0.1968503937007874"/>
  <pageSetup fitToHeight="1" fitToWidth="1" horizontalDpi="600" verticalDpi="600" orientation="portrait" paperSize="9" scale="4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Эйдерман</dc:creator>
  <cp:keywords/>
  <dc:description/>
  <cp:lastModifiedBy>LEGION</cp:lastModifiedBy>
  <cp:lastPrinted>2020-12-25T02:26:09Z</cp:lastPrinted>
  <dcterms:created xsi:type="dcterms:W3CDTF">2019-08-23T13:39:41Z</dcterms:created>
  <dcterms:modified xsi:type="dcterms:W3CDTF">2021-05-13T14:23:46Z</dcterms:modified>
  <cp:category/>
  <cp:version/>
  <cp:contentType/>
  <cp:contentStatus/>
</cp:coreProperties>
</file>