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690" activeTab="0"/>
  </bookViews>
  <sheets>
    <sheet name="Справка о составе СК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<sst xmlns="http://schemas.openxmlformats.org/spreadsheetml/2006/main" count="53" uniqueCount="44">
  <si>
    <t>9-10 ЛЕТ</t>
  </si>
  <si>
    <t>ДО 13 ЛЕТ</t>
  </si>
  <si>
    <t>ДО 15 ЛЕТ</t>
  </si>
  <si>
    <t>ДО 17 ЛЕТ</t>
  </si>
  <si>
    <t>ДО 19 ЛЕТ</t>
  </si>
  <si>
    <t>Судья-наблюдатель / судья на вышке</t>
  </si>
  <si>
    <t>Судья-наблюдатель</t>
  </si>
  <si>
    <t>Судья-инспектор</t>
  </si>
  <si>
    <t>Старший судья</t>
  </si>
  <si>
    <t>-</t>
  </si>
  <si>
    <t>Судья на линии</t>
  </si>
  <si>
    <t>ЮС</t>
  </si>
  <si>
    <t>Судья на вышке</t>
  </si>
  <si>
    <t>3К</t>
  </si>
  <si>
    <t>Главный секретарь</t>
  </si>
  <si>
    <t>2К</t>
  </si>
  <si>
    <t>Заместитель главного судьи</t>
  </si>
  <si>
    <t>1К</t>
  </si>
  <si>
    <t>Главный судья</t>
  </si>
  <si>
    <t>ВК</t>
  </si>
  <si>
    <t>Подпись</t>
  </si>
  <si>
    <t>М.П. Организатора</t>
  </si>
  <si>
    <t>Лицо, уполномоченное Организатором (Директор соревнования)</t>
  </si>
  <si>
    <t>Председатель судейской коллегии (Главный судья)</t>
  </si>
  <si>
    <t>Должность
на соревновании</t>
  </si>
  <si>
    <t>Судейская категория</t>
  </si>
  <si>
    <t>Город</t>
  </si>
  <si>
    <t>Фамилия, имя и отчество судьи
(полностью)</t>
  </si>
  <si>
    <t>№
п/п</t>
  </si>
  <si>
    <t>Пол игроков</t>
  </si>
  <si>
    <t>Сроки проведения</t>
  </si>
  <si>
    <t>Место проведения</t>
  </si>
  <si>
    <r>
      <t>Название официального спортивного соревнования</t>
    </r>
    <r>
      <rPr>
        <vertAlign val="superscript"/>
        <sz val="10"/>
        <rFont val="Arial Cyr"/>
        <family val="0"/>
      </rPr>
      <t xml:space="preserve"> 1</t>
    </r>
  </si>
  <si>
    <t>МУЖЧИНЫ И ЖЕНЩИНЫ</t>
  </si>
  <si>
    <t>И.О.Фамилия</t>
  </si>
  <si>
    <t>№ ЕКП Минспорта России</t>
  </si>
  <si>
    <t>Статус спортивных соревнований</t>
  </si>
  <si>
    <t>ВСЕРОССИЙСКИЕ</t>
  </si>
  <si>
    <t>МЕЖРЕГИОНАЛЬНЫЕ</t>
  </si>
  <si>
    <t>МУНИЦИПАЛЬНОГО ОБРАЗОВАНИЯ</t>
  </si>
  <si>
    <t>СУБЪЕКТА РОССИЙСКОЙ ФЕДЕРАЦИИ</t>
  </si>
  <si>
    <t>Спортивная дисциплина</t>
  </si>
  <si>
    <t>Возрастная группа</t>
  </si>
  <si>
    <t>МЕЖДУНАРОДНЫЕ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</si>
</sst>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7"/>
      <name val="Arial Cyr"/>
      <family val="0"/>
    </font>
    <font>
      <b/>
      <sz val="16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16"/>
      <color indexed="53"/>
      <name val="Arial Cyr"/>
      <family val="0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4" borderId="1" applyNumberFormat="0" applyFont="0" applyAlignment="0" applyProtection="0"/>
    <xf numFmtId="0" fontId="13" fillId="35" borderId="0" applyNumberFormat="0" applyBorder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5" fillId="6" borderId="0" applyNumberFormat="0" applyBorder="0" applyAlignment="0" applyProtection="0"/>
    <xf numFmtId="0" fontId="16" fillId="5" borderId="2" applyNumberFormat="0" applyAlignment="0" applyProtection="0"/>
    <xf numFmtId="0" fontId="17" fillId="36" borderId="3" applyNumberFormat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7" borderId="2" applyNumberFormat="0" applyAlignment="0" applyProtection="0"/>
    <xf numFmtId="0" fontId="27" fillId="22" borderId="7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1" fillId="43" borderId="10" applyNumberFormat="0" applyFont="0" applyAlignment="0" applyProtection="0"/>
    <xf numFmtId="0" fontId="31" fillId="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6" fillId="5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50" borderId="17" applyNumberFormat="0" applyAlignment="0" applyProtection="0"/>
    <xf numFmtId="0" fontId="48" fillId="51" borderId="18" applyNumberFormat="0" applyAlignment="0" applyProtection="0"/>
    <xf numFmtId="0" fontId="49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52" borderId="23" applyNumberFormat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5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6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>
      <alignment/>
      <protection/>
    </xf>
    <xf numFmtId="0" fontId="0" fillId="0" borderId="0" xfId="149" applyFont="1" applyAlignment="1">
      <alignment vertical="center"/>
      <protection/>
    </xf>
    <xf numFmtId="0" fontId="2" fillId="0" borderId="0" xfId="146" applyFont="1" applyAlignment="1">
      <alignment vertical="center" wrapText="1"/>
      <protection/>
    </xf>
    <xf numFmtId="0" fontId="2" fillId="0" borderId="0" xfId="146" applyAlignment="1">
      <alignment vertical="center"/>
      <protection/>
    </xf>
    <xf numFmtId="0" fontId="3" fillId="0" borderId="0" xfId="146" applyFont="1" applyBorder="1" applyAlignment="1">
      <alignment horizontal="center" vertical="center"/>
      <protection/>
    </xf>
    <xf numFmtId="0" fontId="3" fillId="0" borderId="26" xfId="146" applyFont="1" applyBorder="1" applyAlignment="1">
      <alignment/>
      <protection/>
    </xf>
    <xf numFmtId="0" fontId="3" fillId="0" borderId="0" xfId="146" applyFont="1" applyAlignment="1">
      <alignment/>
      <protection/>
    </xf>
    <xf numFmtId="0" fontId="2" fillId="0" borderId="27" xfId="146" applyBorder="1" applyAlignment="1">
      <alignment vertical="center"/>
      <protection/>
    </xf>
    <xf numFmtId="0" fontId="2" fillId="0" borderId="28" xfId="146" applyBorder="1" applyAlignment="1">
      <alignment vertical="center"/>
      <protection/>
    </xf>
    <xf numFmtId="0" fontId="2" fillId="0" borderId="0" xfId="146" applyBorder="1" applyAlignment="1">
      <alignment horizontal="left" vertical="center"/>
      <protection/>
    </xf>
    <xf numFmtId="0" fontId="2" fillId="0" borderId="0" xfId="146" applyBorder="1" applyAlignment="1">
      <alignment vertical="center" wrapText="1"/>
      <protection/>
    </xf>
    <xf numFmtId="0" fontId="2" fillId="0" borderId="29" xfId="146" applyBorder="1" applyAlignment="1">
      <alignment vertical="center" wrapText="1"/>
      <protection/>
    </xf>
    <xf numFmtId="0" fontId="3" fillId="0" borderId="0" xfId="146" applyFont="1" applyAlignment="1">
      <alignment horizontal="center" vertical="center" wrapText="1"/>
      <protection/>
    </xf>
    <xf numFmtId="0" fontId="3" fillId="5" borderId="29" xfId="146" applyFont="1" applyFill="1" applyBorder="1" applyAlignment="1">
      <alignment horizontal="center" vertical="center" wrapText="1"/>
      <protection/>
    </xf>
    <xf numFmtId="0" fontId="4" fillId="0" borderId="30" xfId="146" applyFont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3" fillId="0" borderId="28" xfId="146" applyFont="1" applyBorder="1" applyAlignment="1">
      <alignment horizontal="centerContinuous" vertical="top" wrapText="1"/>
      <protection/>
    </xf>
    <xf numFmtId="0" fontId="8" fillId="0" borderId="0" xfId="146" applyFont="1" applyAlignment="1">
      <alignment horizontal="right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4" fillId="0" borderId="0" xfId="146" applyFont="1" applyBorder="1" applyAlignment="1">
      <alignment horizontal="center" vertical="center"/>
      <protection/>
    </xf>
    <xf numFmtId="49" fontId="4" fillId="0" borderId="0" xfId="146" applyNumberFormat="1" applyFont="1" applyBorder="1" applyAlignment="1">
      <alignment horizontal="center" vertical="center"/>
      <protection/>
    </xf>
    <xf numFmtId="0" fontId="2" fillId="0" borderId="0" xfId="146" applyFill="1" applyAlignment="1">
      <alignment vertical="center"/>
      <protection/>
    </xf>
    <xf numFmtId="0" fontId="2" fillId="0" borderId="29" xfId="146" applyFont="1" applyBorder="1" applyAlignment="1" applyProtection="1">
      <alignment horizontal="left" vertical="center" shrinkToFit="1"/>
      <protection locked="0"/>
    </xf>
    <xf numFmtId="0" fontId="2" fillId="0" borderId="29" xfId="146" applyFont="1" applyBorder="1" applyAlignment="1" applyProtection="1">
      <alignment horizontal="center" vertical="center" shrinkToFit="1"/>
      <protection locked="0"/>
    </xf>
    <xf numFmtId="0" fontId="62" fillId="0" borderId="29" xfId="146" applyFont="1" applyBorder="1" applyAlignment="1" applyProtection="1">
      <alignment horizontal="center" vertical="center" shrinkToFit="1"/>
      <protection locked="0"/>
    </xf>
    <xf numFmtId="0" fontId="2" fillId="0" borderId="0" xfId="146" applyAlignment="1" applyProtection="1">
      <alignment vertical="center"/>
      <protection locked="0"/>
    </xf>
    <xf numFmtId="0" fontId="4" fillId="0" borderId="31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32" xfId="146" applyFont="1" applyBorder="1" applyAlignment="1" applyProtection="1">
      <alignment horizontal="center" vertical="center"/>
      <protection locked="0"/>
    </xf>
    <xf numFmtId="0" fontId="2" fillId="5" borderId="33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4" xfId="146" applyFont="1" applyFill="1" applyBorder="1" applyAlignment="1">
      <alignment horizontal="center" vertical="center"/>
      <protection/>
    </xf>
    <xf numFmtId="0" fontId="4" fillId="0" borderId="30" xfId="146" applyFont="1" applyFill="1" applyBorder="1" applyAlignment="1" applyProtection="1">
      <alignment horizontal="center" vertical="center" shrinkToFit="1"/>
      <protection locked="0"/>
    </xf>
    <xf numFmtId="0" fontId="4" fillId="0" borderId="0" xfId="146" applyFont="1" applyFill="1" applyBorder="1" applyAlignment="1" applyProtection="1">
      <alignment horizontal="center" vertical="center" shrinkToFit="1"/>
      <protection locked="0"/>
    </xf>
    <xf numFmtId="0" fontId="4" fillId="0" borderId="26" xfId="146" applyFont="1" applyFill="1" applyBorder="1" applyAlignment="1" applyProtection="1">
      <alignment horizontal="center" vertical="center" shrinkToFit="1"/>
      <protection locked="0"/>
    </xf>
    <xf numFmtId="0" fontId="4" fillId="0" borderId="35" xfId="146" applyFont="1" applyBorder="1" applyAlignment="1">
      <alignment horizontal="center" vertical="center" wrapText="1"/>
      <protection/>
    </xf>
    <xf numFmtId="0" fontId="2" fillId="5" borderId="33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4" xfId="146" applyFont="1" applyFill="1" applyBorder="1" applyAlignment="1">
      <alignment horizontal="center" vertical="center"/>
      <protection/>
    </xf>
    <xf numFmtId="0" fontId="6" fillId="0" borderId="33" xfId="146" applyFont="1" applyBorder="1" applyAlignment="1" applyProtection="1">
      <alignment horizontal="center" vertical="center" shrinkToFit="1"/>
      <protection locked="0"/>
    </xf>
    <xf numFmtId="0" fontId="6" fillId="0" borderId="27" xfId="146" applyFont="1" applyBorder="1" applyAlignment="1" applyProtection="1">
      <alignment horizontal="center" vertical="center" shrinkToFit="1"/>
      <protection locked="0"/>
    </xf>
    <xf numFmtId="0" fontId="6" fillId="0" borderId="34" xfId="146" applyFont="1" applyBorder="1" applyAlignment="1" applyProtection="1">
      <alignment horizontal="center" vertical="center" shrinkToFit="1"/>
      <protection locked="0"/>
    </xf>
    <xf numFmtId="0" fontId="4" fillId="0" borderId="32" xfId="146" applyFont="1" applyFill="1" applyBorder="1" applyAlignment="1" applyProtection="1">
      <alignment horizontal="center" vertical="center" shrinkToFit="1"/>
      <protection locked="0"/>
    </xf>
    <xf numFmtId="0" fontId="4" fillId="0" borderId="35" xfId="146" applyFont="1" applyFill="1" applyBorder="1" applyAlignment="1" applyProtection="1">
      <alignment horizontal="center" vertical="center" shrinkToFit="1"/>
      <protection locked="0"/>
    </xf>
    <xf numFmtId="0" fontId="4" fillId="0" borderId="36" xfId="146" applyFont="1" applyFill="1" applyBorder="1" applyAlignment="1" applyProtection="1">
      <alignment horizontal="center" vertical="center" shrinkToFit="1"/>
      <protection locked="0"/>
    </xf>
    <xf numFmtId="49" fontId="4" fillId="0" borderId="28" xfId="146" applyNumberFormat="1" applyFont="1" applyBorder="1" applyAlignment="1" applyProtection="1">
      <alignment horizontal="center" vertical="center" shrinkToFit="1"/>
      <protection locked="0"/>
    </xf>
    <xf numFmtId="49" fontId="4" fillId="0" borderId="37" xfId="146" applyNumberFormat="1" applyFont="1" applyBorder="1" applyAlignment="1" applyProtection="1">
      <alignment horizontal="center" vertical="center" shrinkToFit="1"/>
      <protection locked="0"/>
    </xf>
    <xf numFmtId="49" fontId="4" fillId="0" borderId="0" xfId="146" applyNumberFormat="1" applyFont="1" applyBorder="1" applyAlignment="1" applyProtection="1">
      <alignment horizontal="center" vertical="center" shrinkToFit="1"/>
      <protection locked="0"/>
    </xf>
    <xf numFmtId="49" fontId="4" fillId="0" borderId="26" xfId="146" applyNumberFormat="1" applyFont="1" applyBorder="1" applyAlignment="1" applyProtection="1">
      <alignment horizontal="center" vertical="center" shrinkToFit="1"/>
      <protection locked="0"/>
    </xf>
    <xf numFmtId="49" fontId="4" fillId="0" borderId="35" xfId="146" applyNumberFormat="1" applyFont="1" applyBorder="1" applyAlignment="1" applyProtection="1">
      <alignment horizontal="center" vertical="center" shrinkToFit="1"/>
      <protection locked="0"/>
    </xf>
    <xf numFmtId="49" fontId="4" fillId="0" borderId="36" xfId="146" applyNumberFormat="1" applyFont="1" applyBorder="1" applyAlignment="1" applyProtection="1">
      <alignment horizontal="center" vertical="center" shrinkToFit="1"/>
      <protection locked="0"/>
    </xf>
    <xf numFmtId="0" fontId="4" fillId="0" borderId="31" xfId="146" applyFont="1" applyBorder="1" applyAlignment="1" applyProtection="1">
      <alignment horizontal="center" vertical="center" wrapText="1"/>
      <protection locked="0"/>
    </xf>
    <xf numFmtId="0" fontId="4" fillId="0" borderId="37" xfId="146" applyFont="1" applyBorder="1" applyAlignment="1" applyProtection="1">
      <alignment horizontal="center" vertical="center" wrapText="1"/>
      <protection locked="0"/>
    </xf>
    <xf numFmtId="0" fontId="4" fillId="0" borderId="30" xfId="146" applyFont="1" applyBorder="1" applyAlignment="1" applyProtection="1">
      <alignment horizontal="center" vertical="center" wrapText="1"/>
      <protection locked="0"/>
    </xf>
    <xf numFmtId="0" fontId="4" fillId="0" borderId="26" xfId="146" applyFont="1" applyBorder="1" applyAlignment="1" applyProtection="1">
      <alignment horizontal="center" vertical="center" wrapText="1"/>
      <protection locked="0"/>
    </xf>
    <xf numFmtId="0" fontId="4" fillId="0" borderId="32" xfId="146" applyFont="1" applyBorder="1" applyAlignment="1" applyProtection="1">
      <alignment horizontal="center" vertical="center" wrapText="1"/>
      <protection locked="0"/>
    </xf>
    <xf numFmtId="0" fontId="4" fillId="0" borderId="36" xfId="146" applyFont="1" applyBorder="1" applyAlignment="1" applyProtection="1">
      <alignment horizontal="center" vertical="center" wrapText="1"/>
      <protection locked="0"/>
    </xf>
    <xf numFmtId="0" fontId="3" fillId="0" borderId="32" xfId="146" applyFont="1" applyBorder="1" applyAlignment="1">
      <alignment horizontal="center" vertical="center"/>
      <protection/>
    </xf>
    <xf numFmtId="0" fontId="3" fillId="0" borderId="36" xfId="146" applyFont="1" applyBorder="1" applyAlignment="1">
      <alignment horizontal="center" vertical="center"/>
      <protection/>
    </xf>
    <xf numFmtId="0" fontId="2" fillId="5" borderId="33" xfId="146" applyFont="1" applyFill="1" applyBorder="1" applyAlignment="1">
      <alignment horizontal="center" wrapText="1"/>
      <protection/>
    </xf>
    <xf numFmtId="0" fontId="2" fillId="5" borderId="27" xfId="146" applyFont="1" applyFill="1" applyBorder="1" applyAlignment="1">
      <alignment horizontal="center" wrapText="1"/>
      <protection/>
    </xf>
    <xf numFmtId="0" fontId="2" fillId="5" borderId="34" xfId="146" applyFont="1" applyFill="1" applyBorder="1" applyAlignment="1">
      <alignment horizontal="center" wrapText="1"/>
      <protection/>
    </xf>
    <xf numFmtId="0" fontId="2" fillId="0" borderId="31" xfId="146" applyBorder="1" applyAlignment="1">
      <alignment horizontal="center" vertical="center"/>
      <protection/>
    </xf>
    <xf numFmtId="0" fontId="2" fillId="0" borderId="37" xfId="146" applyBorder="1" applyAlignment="1">
      <alignment horizontal="center" vertical="center"/>
      <protection/>
    </xf>
    <xf numFmtId="0" fontId="62" fillId="0" borderId="33" xfId="146" applyFont="1" applyBorder="1" applyAlignment="1" applyProtection="1">
      <alignment horizontal="center" vertical="center" shrinkToFit="1"/>
      <protection locked="0"/>
    </xf>
    <xf numFmtId="0" fontId="62" fillId="0" borderId="27" xfId="146" applyFont="1" applyBorder="1" applyAlignment="1" applyProtection="1">
      <alignment horizontal="center" vertical="center" shrinkToFit="1"/>
      <protection locked="0"/>
    </xf>
    <xf numFmtId="0" fontId="62" fillId="0" borderId="34" xfId="146" applyFont="1" applyBorder="1" applyAlignment="1" applyProtection="1">
      <alignment horizontal="center" vertical="center" shrinkToFit="1"/>
      <protection locked="0"/>
    </xf>
    <xf numFmtId="0" fontId="5" fillId="0" borderId="0" xfId="146" applyFont="1" applyAlignment="1">
      <alignment horizontal="center"/>
      <protection/>
    </xf>
    <xf numFmtId="0" fontId="5" fillId="0" borderId="26" xfId="146" applyFont="1" applyBorder="1" applyAlignment="1">
      <alignment horizontal="center"/>
      <protection/>
    </xf>
    <xf numFmtId="0" fontId="4" fillId="0" borderId="31" xfId="146" applyFont="1" applyFill="1" applyBorder="1" applyAlignment="1" applyProtection="1">
      <alignment horizontal="center" vertical="center" shrinkToFit="1"/>
      <protection locked="0"/>
    </xf>
    <xf numFmtId="0" fontId="4" fillId="0" borderId="28" xfId="146" applyFont="1" applyFill="1" applyBorder="1" applyAlignment="1" applyProtection="1">
      <alignment horizontal="center" vertical="center" shrinkToFit="1"/>
      <protection locked="0"/>
    </xf>
    <xf numFmtId="0" fontId="4" fillId="0" borderId="37" xfId="146" applyFont="1" applyFill="1" applyBorder="1" applyAlignment="1" applyProtection="1">
      <alignment horizontal="center" vertical="center" shrinkToFit="1"/>
      <protection locked="0"/>
    </xf>
    <xf numFmtId="0" fontId="4" fillId="0" borderId="31" xfId="146" applyFont="1" applyBorder="1" applyAlignment="1" applyProtection="1">
      <alignment horizontal="center" vertical="center"/>
      <protection locked="0"/>
    </xf>
    <xf numFmtId="0" fontId="4" fillId="0" borderId="37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26" xfId="146" applyFont="1" applyBorder="1" applyAlignment="1" applyProtection="1">
      <alignment horizontal="center" vertical="center"/>
      <protection locked="0"/>
    </xf>
    <xf numFmtId="0" fontId="4" fillId="0" borderId="32" xfId="146" applyFont="1" applyBorder="1" applyAlignment="1" applyProtection="1">
      <alignment horizontal="center" vertical="center"/>
      <protection locked="0"/>
    </xf>
    <xf numFmtId="0" fontId="4" fillId="0" borderId="36" xfId="146" applyFont="1" applyBorder="1" applyAlignment="1" applyProtection="1">
      <alignment horizontal="center" vertical="center"/>
      <protection locked="0"/>
    </xf>
    <xf numFmtId="49" fontId="4" fillId="0" borderId="31" xfId="146" applyNumberFormat="1" applyFont="1" applyBorder="1" applyAlignment="1" applyProtection="1">
      <alignment horizontal="center" vertical="center"/>
      <protection locked="0"/>
    </xf>
    <xf numFmtId="49" fontId="4" fillId="0" borderId="37" xfId="146" applyNumberFormat="1" applyFont="1" applyBorder="1" applyAlignment="1" applyProtection="1">
      <alignment horizontal="center" vertical="center"/>
      <protection locked="0"/>
    </xf>
    <xf numFmtId="49" fontId="4" fillId="0" borderId="30" xfId="146" applyNumberFormat="1" applyFont="1" applyBorder="1" applyAlignment="1" applyProtection="1">
      <alignment horizontal="center" vertical="center"/>
      <protection locked="0"/>
    </xf>
    <xf numFmtId="49" fontId="4" fillId="0" borderId="26" xfId="146" applyNumberFormat="1" applyFont="1" applyBorder="1" applyAlignment="1" applyProtection="1">
      <alignment horizontal="center" vertical="center"/>
      <protection locked="0"/>
    </xf>
    <xf numFmtId="49" fontId="4" fillId="0" borderId="32" xfId="146" applyNumberFormat="1" applyFont="1" applyBorder="1" applyAlignment="1" applyProtection="1">
      <alignment horizontal="center" vertical="center"/>
      <protection locked="0"/>
    </xf>
    <xf numFmtId="49" fontId="4" fillId="0" borderId="36" xfId="146" applyNumberFormat="1" applyFont="1" applyBorder="1" applyAlignment="1" applyProtection="1">
      <alignment horizontal="center" vertical="center"/>
      <protection locked="0"/>
    </xf>
    <xf numFmtId="0" fontId="4" fillId="0" borderId="31" xfId="146" applyFont="1" applyBorder="1" applyAlignment="1" applyProtection="1">
      <alignment horizontal="center"/>
      <protection locked="0"/>
    </xf>
    <xf numFmtId="0" fontId="4" fillId="0" borderId="37" xfId="146" applyFont="1" applyBorder="1" applyAlignment="1" applyProtection="1">
      <alignment horizontal="center"/>
      <protection locked="0"/>
    </xf>
    <xf numFmtId="0" fontId="3" fillId="5" borderId="33" xfId="146" applyFont="1" applyFill="1" applyBorder="1" applyAlignment="1">
      <alignment horizontal="center" vertical="center" wrapText="1"/>
      <protection/>
    </xf>
    <xf numFmtId="0" fontId="3" fillId="5" borderId="27" xfId="146" applyFont="1" applyFill="1" applyBorder="1" applyAlignment="1">
      <alignment horizontal="center" vertical="center" wrapText="1"/>
      <protection/>
    </xf>
    <xf numFmtId="0" fontId="3" fillId="5" borderId="34" xfId="146" applyFont="1" applyFill="1" applyBorder="1" applyAlignment="1">
      <alignment horizontal="center" vertical="center" wrapText="1"/>
      <protection/>
    </xf>
    <xf numFmtId="0" fontId="2" fillId="0" borderId="30" xfId="146" applyBorder="1" applyAlignment="1">
      <alignment horizontal="center" vertical="center"/>
      <protection/>
    </xf>
    <xf numFmtId="0" fontId="2" fillId="0" borderId="26" xfId="146" applyBorder="1" applyAlignment="1">
      <alignment horizontal="center" vertical="center"/>
      <protection/>
    </xf>
    <xf numFmtId="0" fontId="4" fillId="0" borderId="30" xfId="146" applyFont="1" applyBorder="1" applyAlignment="1" applyProtection="1">
      <alignment horizontal="center"/>
      <protection locked="0"/>
    </xf>
    <xf numFmtId="0" fontId="4" fillId="0" borderId="26" xfId="146" applyFont="1" applyBorder="1" applyAlignment="1" applyProtection="1">
      <alignment horizontal="center"/>
      <protection locked="0"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264"/>
  <sheetViews>
    <sheetView showGridLines="0" showRowColHeaders="0" tabSelected="1" zoomScale="70" zoomScaleNormal="70" zoomScalePageLayoutView="0" workbookViewId="0" topLeftCell="A1">
      <selection activeCell="A4" sqref="A4:G4"/>
    </sheetView>
  </sheetViews>
  <sheetFormatPr defaultColWidth="9.140625" defaultRowHeight="15"/>
  <cols>
    <col min="1" max="1" width="3.57421875" style="1" customWidth="1"/>
    <col min="2" max="2" width="31.421875" style="1" customWidth="1"/>
    <col min="3" max="3" width="15.00390625" style="1" customWidth="1"/>
    <col min="4" max="4" width="9.00390625" style="1" customWidth="1"/>
    <col min="5" max="5" width="25.421875" style="1" customWidth="1"/>
    <col min="6" max="6" width="9.57421875" style="1" customWidth="1"/>
    <col min="7" max="7" width="15.57421875" style="1" customWidth="1"/>
    <col min="8" max="26" width="9.140625" style="1" customWidth="1"/>
    <col min="27" max="28" width="9.140625" style="1" hidden="1" customWidth="1"/>
    <col min="29" max="16384" width="9.140625" style="1" customWidth="1"/>
  </cols>
  <sheetData>
    <row r="1" spans="2:28" ht="12.75">
      <c r="B1" s="21"/>
      <c r="C1" s="21"/>
      <c r="D1" s="21"/>
      <c r="E1" s="21"/>
      <c r="F1" s="20"/>
      <c r="G1" s="19"/>
      <c r="AA1" s="28">
        <v>1</v>
      </c>
      <c r="AB1" s="5" t="str">
        <f>"СПРАВКА"&amp;CHAR(10)&amp;" О СОСТАВЕ И КВАЛИФИКАЦИИ СУДЕЙСКОЙ КОЛЛЕГИИ"&amp;CHAR(10)&amp;" ОФИЦИАЛЬНОГО СПОРТИВНОГО СОРЕВНОВАНИЯ ПО ВИДУ СПОРТА “ТЕННИС“"</f>
        <v>СПРАВКА
 О СОСТАВЕ И КВАЛИФИКАЦИИ СУДЕЙСКОЙ КОЛЛЕГИИ
 ОФИЦИАЛЬНОГО СПОРТИВНОГО СОРЕВНОВАНИЯ ПО ВИДУ СПОРТА “ТЕННИС“</v>
      </c>
    </row>
    <row r="2" spans="1:28" ht="50.25" customHeight="1">
      <c r="A2" s="38" t="str">
        <f>INDEX(AB1:AB3,AA1)</f>
        <v>СПРАВКА
 О СОСТАВЕ И КВАЛИФИКАЦИИ СУДЕЙСКОЙ КОЛЛЕГИИ
 ОФИЦИАЛЬНОГО СПОРТИВНОГО СОРЕВНОВАНИЯ ПО ВИДУ СПОРТА “ТЕННИС“</v>
      </c>
      <c r="B2" s="38"/>
      <c r="C2" s="38"/>
      <c r="D2" s="38"/>
      <c r="E2" s="38"/>
      <c r="F2" s="38"/>
      <c r="G2" s="38"/>
      <c r="AA2" s="5"/>
      <c r="AB2" s="5" t="str">
        <f>"СПРАВКА"&amp;CHAR(10)&amp;" О СОСТАВЕ И КВАЛИФИКАЦИИ СУДЕЙСКОЙ КОЛЛЕГИИ"&amp;CHAR(10)&amp;" ОФИЦИАЛЬНОГО СПОРТИВНОГО СОРЕВНОВАНИЯ ПО ВИДУ СПОРТА “СПОРТ ЛИЦ С ПОРАЖЕНИЕМ ОДА“"</f>
        <v>СПРАВКА
 О СОСТАВЕ И КВАЛИФИКАЦИИ СУДЕЙСКОЙ КОЛЛЕГИИ
 ОФИЦИАЛЬНОГО СПОРТИВНОГО СОРЕВНОВАНИЯ ПО ВИДУ СПОРТА “СПОРТ ЛИЦ С ПОРАЖЕНИЕМ ОДА“</v>
      </c>
    </row>
    <row r="3" spans="1:28" ht="12.75">
      <c r="A3" s="39" t="s">
        <v>32</v>
      </c>
      <c r="B3" s="40"/>
      <c r="C3" s="40"/>
      <c r="D3" s="40"/>
      <c r="E3" s="40"/>
      <c r="F3" s="40"/>
      <c r="G3" s="41"/>
      <c r="AA3" s="5"/>
      <c r="AB3" s="5" t="str">
        <f>"СПРАВКА"&amp;CHAR(10)&amp;" О СОСТАВЕ И КВАЛИФИКАЦИИ СУДЕЙСКОЙ КОЛЛЕГИИ"&amp;CHAR(10)&amp;" ОФИЦИАЛЬНОГО СПОРТИВНОГО СОРЕВНОВАНИЯ ПО ВИДУ СПОРТА “СПОРТ ГЛУХИХ“"</f>
        <v>СПРАВКА
 О СОСТАВЕ И КВАЛИФИКАЦИИ СУДЕЙСКОЙ КОЛЛЕГИИ
 ОФИЦИАЛЬНОГО СПОРТИВНОГО СОРЕВНОВАНИЯ ПО ВИДУ СПОРТА “СПОРТ ГЛУХИХ“</v>
      </c>
    </row>
    <row r="4" spans="1:7" ht="24.75" customHeight="1">
      <c r="A4" s="42"/>
      <c r="B4" s="43"/>
      <c r="C4" s="43"/>
      <c r="D4" s="43"/>
      <c r="E4" s="43"/>
      <c r="F4" s="43"/>
      <c r="G4" s="44"/>
    </row>
    <row r="5" spans="1:7" ht="15" customHeight="1">
      <c r="A5" s="18"/>
      <c r="B5" s="18"/>
      <c r="C5" s="18"/>
      <c r="D5" s="18"/>
      <c r="E5" s="18"/>
      <c r="F5" s="18"/>
      <c r="G5" s="18"/>
    </row>
    <row r="6" spans="1:7" s="5" customFormat="1" ht="12.75" customHeight="1">
      <c r="A6" s="32" t="s">
        <v>36</v>
      </c>
      <c r="B6" s="34"/>
      <c r="C6" s="32" t="s">
        <v>35</v>
      </c>
      <c r="D6" s="34"/>
      <c r="E6" s="32" t="s">
        <v>41</v>
      </c>
      <c r="F6" s="33"/>
      <c r="G6" s="34"/>
    </row>
    <row r="7" spans="1:7" s="5" customFormat="1" ht="15" customHeight="1">
      <c r="A7" s="54"/>
      <c r="B7" s="55"/>
      <c r="C7" s="48"/>
      <c r="D7" s="49"/>
      <c r="E7" s="72"/>
      <c r="F7" s="73"/>
      <c r="G7" s="74"/>
    </row>
    <row r="8" spans="1:7" s="5" customFormat="1" ht="15" customHeight="1">
      <c r="A8" s="56"/>
      <c r="B8" s="57"/>
      <c r="C8" s="50"/>
      <c r="D8" s="51"/>
      <c r="E8" s="35"/>
      <c r="F8" s="36"/>
      <c r="G8" s="37"/>
    </row>
    <row r="9" spans="1:7" s="5" customFormat="1" ht="15" customHeight="1">
      <c r="A9" s="58"/>
      <c r="B9" s="59"/>
      <c r="C9" s="52"/>
      <c r="D9" s="53"/>
      <c r="E9" s="45"/>
      <c r="F9" s="46"/>
      <c r="G9" s="47"/>
    </row>
    <row r="10" spans="1:7" s="5" customFormat="1" ht="15" customHeight="1">
      <c r="A10" s="16"/>
      <c r="B10" s="22"/>
      <c r="C10" s="23"/>
      <c r="D10" s="23"/>
      <c r="E10" s="22"/>
      <c r="F10" s="22"/>
      <c r="G10" s="22"/>
    </row>
    <row r="11" spans="1:7" s="5" customFormat="1" ht="12.75" customHeight="1">
      <c r="A11" s="32" t="s">
        <v>31</v>
      </c>
      <c r="B11" s="34"/>
      <c r="C11" s="32" t="s">
        <v>30</v>
      </c>
      <c r="D11" s="34"/>
      <c r="E11" s="17" t="s">
        <v>42</v>
      </c>
      <c r="F11" s="32" t="s">
        <v>29</v>
      </c>
      <c r="G11" s="34"/>
    </row>
    <row r="12" spans="1:7" s="5" customFormat="1" ht="15" customHeight="1">
      <c r="A12" s="75"/>
      <c r="B12" s="76"/>
      <c r="C12" s="81"/>
      <c r="D12" s="82"/>
      <c r="E12" s="29"/>
      <c r="F12" s="75"/>
      <c r="G12" s="76"/>
    </row>
    <row r="13" spans="1:7" s="5" customFormat="1" ht="15" customHeight="1">
      <c r="A13" s="77"/>
      <c r="B13" s="78"/>
      <c r="C13" s="83"/>
      <c r="D13" s="84"/>
      <c r="E13" s="30"/>
      <c r="F13" s="77"/>
      <c r="G13" s="78"/>
    </row>
    <row r="14" spans="1:7" s="5" customFormat="1" ht="15" customHeight="1">
      <c r="A14" s="79"/>
      <c r="B14" s="80"/>
      <c r="C14" s="85"/>
      <c r="D14" s="86"/>
      <c r="E14" s="31"/>
      <c r="F14" s="79"/>
      <c r="G14" s="80"/>
    </row>
    <row r="15" ht="15" customHeight="1"/>
    <row r="16" spans="1:7" s="14" customFormat="1" ht="45" customHeight="1">
      <c r="A16" s="15" t="s">
        <v>28</v>
      </c>
      <c r="B16" s="15" t="s">
        <v>27</v>
      </c>
      <c r="C16" s="15" t="s">
        <v>26</v>
      </c>
      <c r="D16" s="15" t="s">
        <v>25</v>
      </c>
      <c r="E16" s="89" t="s">
        <v>24</v>
      </c>
      <c r="F16" s="90"/>
      <c r="G16" s="91"/>
    </row>
    <row r="17" spans="1:7" ht="15" customHeight="1">
      <c r="A17" s="13">
        <v>1</v>
      </c>
      <c r="B17" s="25"/>
      <c r="C17" s="26"/>
      <c r="D17" s="27"/>
      <c r="E17" s="67"/>
      <c r="F17" s="68"/>
      <c r="G17" s="69"/>
    </row>
    <row r="18" spans="1:7" ht="15" customHeight="1">
      <c r="A18" s="13">
        <v>2</v>
      </c>
      <c r="B18" s="25"/>
      <c r="C18" s="26"/>
      <c r="D18" s="27"/>
      <c r="E18" s="67"/>
      <c r="F18" s="68"/>
      <c r="G18" s="69"/>
    </row>
    <row r="19" spans="1:7" ht="15" customHeight="1">
      <c r="A19" s="13">
        <v>3</v>
      </c>
      <c r="B19" s="25"/>
      <c r="C19" s="26"/>
      <c r="D19" s="27"/>
      <c r="E19" s="67"/>
      <c r="F19" s="68"/>
      <c r="G19" s="69"/>
    </row>
    <row r="20" spans="1:7" ht="15" customHeight="1" hidden="1">
      <c r="A20" s="13">
        <v>4</v>
      </c>
      <c r="B20" s="25"/>
      <c r="C20" s="26"/>
      <c r="D20" s="27"/>
      <c r="E20" s="67"/>
      <c r="F20" s="68"/>
      <c r="G20" s="69"/>
    </row>
    <row r="21" spans="1:7" ht="15" customHeight="1" hidden="1">
      <c r="A21" s="13">
        <v>5</v>
      </c>
      <c r="B21" s="25"/>
      <c r="C21" s="26"/>
      <c r="D21" s="27"/>
      <c r="E21" s="67"/>
      <c r="F21" s="68"/>
      <c r="G21" s="69"/>
    </row>
    <row r="22" spans="1:7" ht="15" customHeight="1" hidden="1">
      <c r="A22" s="13">
        <v>6</v>
      </c>
      <c r="B22" s="25"/>
      <c r="C22" s="26"/>
      <c r="D22" s="27"/>
      <c r="E22" s="67"/>
      <c r="F22" s="68"/>
      <c r="G22" s="69"/>
    </row>
    <row r="23" spans="1:7" ht="15" customHeight="1" hidden="1">
      <c r="A23" s="13">
        <v>7</v>
      </c>
      <c r="B23" s="25"/>
      <c r="C23" s="26"/>
      <c r="D23" s="27"/>
      <c r="E23" s="67"/>
      <c r="F23" s="68"/>
      <c r="G23" s="69"/>
    </row>
    <row r="24" spans="1:7" ht="15" customHeight="1" hidden="1">
      <c r="A24" s="13">
        <v>8</v>
      </c>
      <c r="B24" s="25"/>
      <c r="C24" s="26"/>
      <c r="D24" s="27"/>
      <c r="E24" s="67"/>
      <c r="F24" s="68"/>
      <c r="G24" s="69"/>
    </row>
    <row r="25" spans="1:7" ht="15" customHeight="1" hidden="1">
      <c r="A25" s="13">
        <v>9</v>
      </c>
      <c r="B25" s="25"/>
      <c r="C25" s="26"/>
      <c r="D25" s="27"/>
      <c r="E25" s="67"/>
      <c r="F25" s="68"/>
      <c r="G25" s="69"/>
    </row>
    <row r="26" spans="1:7" ht="15" customHeight="1" hidden="1">
      <c r="A26" s="13">
        <v>10</v>
      </c>
      <c r="B26" s="25"/>
      <c r="C26" s="26"/>
      <c r="D26" s="27"/>
      <c r="E26" s="67"/>
      <c r="F26" s="68"/>
      <c r="G26" s="69"/>
    </row>
    <row r="27" spans="1:7" ht="15" customHeight="1">
      <c r="A27" s="12"/>
      <c r="B27" s="11"/>
      <c r="C27" s="10"/>
      <c r="D27" s="9"/>
      <c r="E27" s="9"/>
      <c r="F27" s="9"/>
      <c r="G27" s="9"/>
    </row>
    <row r="28" spans="4:7" ht="12.75" customHeight="1">
      <c r="D28" s="62" t="s">
        <v>23</v>
      </c>
      <c r="E28" s="63"/>
      <c r="F28" s="63"/>
      <c r="G28" s="64"/>
    </row>
    <row r="29" spans="2:7" s="5" customFormat="1" ht="24.75" customHeight="1">
      <c r="B29" s="8"/>
      <c r="C29" s="7"/>
      <c r="D29" s="92"/>
      <c r="E29" s="93"/>
      <c r="F29" s="94"/>
      <c r="G29" s="95"/>
    </row>
    <row r="30" spans="1:7" s="5" customFormat="1" ht="12" customHeight="1">
      <c r="A30" s="70" t="s">
        <v>21</v>
      </c>
      <c r="B30" s="70"/>
      <c r="C30" s="71"/>
      <c r="D30" s="60" t="s">
        <v>20</v>
      </c>
      <c r="E30" s="61"/>
      <c r="F30" s="60" t="s">
        <v>34</v>
      </c>
      <c r="G30" s="61"/>
    </row>
    <row r="31" spans="2:6" ht="15" customHeight="1">
      <c r="B31" s="5"/>
      <c r="C31" s="5"/>
      <c r="D31" s="6"/>
      <c r="E31" s="6"/>
      <c r="F31" s="6"/>
    </row>
    <row r="32" spans="4:7" ht="12.75" customHeight="1" hidden="1">
      <c r="D32" s="62" t="s">
        <v>22</v>
      </c>
      <c r="E32" s="63"/>
      <c r="F32" s="63"/>
      <c r="G32" s="64"/>
    </row>
    <row r="33" spans="4:7" ht="24.75" customHeight="1" hidden="1">
      <c r="D33" s="65"/>
      <c r="E33" s="66"/>
      <c r="F33" s="87"/>
      <c r="G33" s="88"/>
    </row>
    <row r="34" spans="2:7" ht="12" customHeight="1" hidden="1">
      <c r="B34" s="5"/>
      <c r="C34" s="5"/>
      <c r="D34" s="60" t="s">
        <v>20</v>
      </c>
      <c r="E34" s="61"/>
      <c r="F34" s="60" t="s">
        <v>34</v>
      </c>
      <c r="G34" s="61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 hidden="1">
      <c r="A200" s="1">
        <v>3</v>
      </c>
    </row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spans="1:12" s="2" customFormat="1" ht="14.25" hidden="1">
      <c r="A212" s="2" t="s">
        <v>19</v>
      </c>
      <c r="B212" s="4" t="s">
        <v>18</v>
      </c>
      <c r="C212" s="2">
        <v>5</v>
      </c>
      <c r="D212" s="3" t="s">
        <v>33</v>
      </c>
      <c r="E212" s="3" t="str">
        <f>IF($E12="МУЖЧИНЫ И ЖЕНЩИНЫ","МУЖЧИНЫ",IF($E12="ДО 19 ЛЕТ","ЮНИОРЫ","ЮНОШИ"))</f>
        <v>ЮНОШИ</v>
      </c>
      <c r="G212" s="5" t="str">
        <f>IF(AA1=1,"ОДИНОЧНЫЙ РАЗРЯД",IF(AA1=2,"ТЕННИС НА КОЛЯСКАХ - ОДИНОЧНЫЙ РАЗРЯД",IF(AA1=3,"ТЕННИС - ОДИНОЧНЫЙ РАЗРЯД","")))</f>
        <v>ОДИНОЧНЫЙ РАЗРЯД</v>
      </c>
      <c r="L212" s="2" t="s">
        <v>43</v>
      </c>
    </row>
    <row r="213" spans="1:12" s="2" customFormat="1" ht="14.25" hidden="1">
      <c r="A213" s="2" t="s">
        <v>17</v>
      </c>
      <c r="B213" s="2" t="s">
        <v>16</v>
      </c>
      <c r="C213" s="2">
        <v>4</v>
      </c>
      <c r="D213" s="3" t="str">
        <f>IF(AA1=1,"ДО 19 ЛЕТ",IF(AA1=2,"ДО 18 ЛЕТ",IF(AA1=3,"13-18 ЛЕТ","")))</f>
        <v>ДО 19 ЛЕТ</v>
      </c>
      <c r="E213" s="3" t="str">
        <f>IF($E12="МУЖЧИНЫ И ЖЕНЩИНЫ","ЖЕНЩИНЫ",IF($E12="ДО 19 ЛЕТ","ЮНИОРКИ","ДЕВУШКИ"))</f>
        <v>ДЕВУШКИ</v>
      </c>
      <c r="G213" s="5" t="str">
        <f>IF(AA1=1,"ПАРНЫЙ РАЗРЯД",IF(AA1=2,"ТЕННИС НА КОЛЯСКАХ - ПАРНЫЙ РАЗРЯД",IF(AA1=3,"ТЕННИС - ПАРНЫЙ РАЗРЯД","")))</f>
        <v>ПАРНЫЙ РАЗРЯД</v>
      </c>
      <c r="L213" s="2" t="s">
        <v>37</v>
      </c>
    </row>
    <row r="214" spans="1:12" s="2" customFormat="1" ht="14.25" hidden="1">
      <c r="A214" s="2" t="s">
        <v>15</v>
      </c>
      <c r="B214" s="2" t="s">
        <v>14</v>
      </c>
      <c r="C214" s="2">
        <v>3</v>
      </c>
      <c r="D214" s="3" t="str">
        <f>IF(AA1=1,"ДО 17 ЛЕТ","")</f>
        <v>ДО 17 ЛЕТ</v>
      </c>
      <c r="E214" s="3" t="str">
        <f>IF($E12="МУЖЧИНЫ И ЖЕНЩИНЫ","МУЖЧИНЫ И ЖЕНЩИНЫ",IF($E12="ДО 19 ЛЕТ","ЮНИОРЫ И ЮНИОРКИ","ЮНОШИ И ДЕВУШКИ"))</f>
        <v>ЮНОШИ И ДЕВУШКИ</v>
      </c>
      <c r="G214" s="5" t="str">
        <f>IF(AA1=1,"СМЕШАННЫЙ ПАРНЫЙ РАЗРЯД",IF(AA1=2,"",IF(AA1=3,"ТЕННИС - СМЕШАННЫЙ ПАРНЫЙ РАЗРЯД","")))</f>
        <v>СМЕШАННЫЙ ПАРНЫЙ РАЗРЯД</v>
      </c>
      <c r="L214" s="2" t="s">
        <v>38</v>
      </c>
    </row>
    <row r="215" spans="1:12" s="2" customFormat="1" ht="14.25" hidden="1">
      <c r="A215" s="2" t="s">
        <v>13</v>
      </c>
      <c r="B215" s="4" t="s">
        <v>12</v>
      </c>
      <c r="C215" s="2">
        <v>2</v>
      </c>
      <c r="D215" s="3" t="str">
        <f>IF(AA1=1,"ДО 15 ЛЕТ","")</f>
        <v>ДО 15 ЛЕТ</v>
      </c>
      <c r="E215" s="3"/>
      <c r="G215" s="5" t="str">
        <f>IF(AA1=1,"КОМАНДНЫЕ СОРЕВНОВАНИЯ","")</f>
        <v>КОМАНДНЫЕ СОРЕВНОВАНИЯ</v>
      </c>
      <c r="L215" s="2" t="s">
        <v>40</v>
      </c>
    </row>
    <row r="216" spans="1:12" s="2" customFormat="1" ht="14.25" hidden="1">
      <c r="A216" s="2" t="s">
        <v>11</v>
      </c>
      <c r="B216" s="4" t="s">
        <v>10</v>
      </c>
      <c r="D216" s="3" t="str">
        <f>IF(AA1=1,"ДО 13 ЛЕТ","")</f>
        <v>ДО 13 ЛЕТ</v>
      </c>
      <c r="E216" s="3"/>
      <c r="G216" s="5" t="str">
        <f>IF(AA1=1,"ПЛЯЖНЫЙ ТЕННИС - ПАРНЫЙ РАЗРЯД","")</f>
        <v>ПЛЯЖНЫЙ ТЕННИС - ПАРНЫЙ РАЗРЯД</v>
      </c>
      <c r="L216" s="2" t="s">
        <v>39</v>
      </c>
    </row>
    <row r="217" spans="1:7" s="2" customFormat="1" ht="14.25" hidden="1">
      <c r="A217" s="2" t="s">
        <v>9</v>
      </c>
      <c r="B217" s="4" t="s">
        <v>8</v>
      </c>
      <c r="D217" s="3" t="str">
        <f>IF(AA1=1,"9-10 ЛЕТ","")</f>
        <v>9-10 ЛЕТ</v>
      </c>
      <c r="E217" s="3"/>
      <c r="G217" s="5" t="str">
        <f>IF(AA1=1,"ПЛЯЖНЫЙ ТЕННИС - СМЕШАННЫЙ ПАРНЫЙ РАЗРЯД","")</f>
        <v>ПЛЯЖНЫЙ ТЕННИС - СМЕШАННЫЙ ПАРНЫЙ РАЗРЯД</v>
      </c>
    </row>
    <row r="218" spans="1:7" s="2" customFormat="1" ht="12" hidden="1">
      <c r="A218" s="1"/>
      <c r="B218" s="2" t="s">
        <v>7</v>
      </c>
      <c r="G218" s="5" t="str">
        <f>IF(AA1=1,"ПЛЯЖНЫЙ ТЕННИС - КОМАНДНЫЕ СОРЕВНОВАНИЯ","")</f>
        <v>ПЛЯЖНЫЙ ТЕННИС - КОМАНДНЫЕ СОРЕВНОВАНИЯ</v>
      </c>
    </row>
    <row r="219" spans="1:5" s="2" customFormat="1" ht="14.25" hidden="1">
      <c r="A219" s="1"/>
      <c r="B219" s="2" t="s">
        <v>6</v>
      </c>
      <c r="D219" s="3" t="s">
        <v>33</v>
      </c>
      <c r="E219" s="3" t="str">
        <f>IF($E13="МУЖЧИНЫ И ЖЕНЩИНЫ","МУЖЧИНЫ",IF($E13="ДО 19 ЛЕТ","ЮНИОРЫ","ЮНОШИ"))</f>
        <v>ЮНОШИ</v>
      </c>
    </row>
    <row r="220" spans="2:5" ht="15" customHeight="1" hidden="1">
      <c r="B220" s="4" t="s">
        <v>5</v>
      </c>
      <c r="D220" s="3" t="s">
        <v>4</v>
      </c>
      <c r="E220" s="3" t="str">
        <f>IF($E13="МУЖЧИНЫ И ЖЕНЩИНЫ","ЖЕНЩИНЫ",IF($E13="ДО 19 ЛЕТ","ЮНИОРКИ","ДЕВУШКИ"))</f>
        <v>ДЕВУШКИ</v>
      </c>
    </row>
    <row r="221" spans="4:5" ht="15" customHeight="1" hidden="1">
      <c r="D221" s="3" t="s">
        <v>3</v>
      </c>
      <c r="E221" s="3" t="str">
        <f>IF($E13="МУЖЧИНЫ И ЖЕНЩИНЫ","МУЖЧИНЫ И ЖЕНЩИНЫ",IF($E13="ДО 19 ЛЕТ","ЮНИОРЫ И ЮНИОРКИ","ЮНОШИ И ДЕВУШКИ"))</f>
        <v>ЮНОШИ И ДЕВУШКИ</v>
      </c>
    </row>
    <row r="222" spans="4:5" ht="14.25" hidden="1">
      <c r="D222" s="3" t="s">
        <v>2</v>
      </c>
      <c r="E222" s="3"/>
    </row>
    <row r="223" spans="4:5" ht="14.25" hidden="1">
      <c r="D223" s="3" t="s">
        <v>1</v>
      </c>
      <c r="E223" s="3"/>
    </row>
    <row r="224" spans="4:5" ht="14.25" hidden="1">
      <c r="D224" s="3" t="s">
        <v>0</v>
      </c>
      <c r="E224" s="3"/>
    </row>
    <row r="225" ht="12" hidden="1"/>
    <row r="226" spans="4:7" ht="14.25" hidden="1">
      <c r="D226" s="3" t="s">
        <v>33</v>
      </c>
      <c r="E226" s="3" t="str">
        <f>IF($E14="МУЖЧИНЫ И ЖЕНЩИНЫ","МУЖЧИНЫ",IF($E14="ДО 19 ЛЕТ","ЮНИОРЫ","ЮНОШИ"))</f>
        <v>ЮНОШИ</v>
      </c>
      <c r="G226" s="2"/>
    </row>
    <row r="227" spans="4:7" ht="14.25" hidden="1">
      <c r="D227" s="3" t="s">
        <v>4</v>
      </c>
      <c r="E227" s="3" t="str">
        <f>IF($E14="МУЖЧИНЫ И ЖЕНЩИНЫ","ЖЕНЩИНЫ",IF($E14="ДО 19 ЛЕТ","ЮНИОРКИ","ДЕВУШКИ"))</f>
        <v>ДЕВУШКИ</v>
      </c>
      <c r="G227" s="2"/>
    </row>
    <row r="228" spans="4:7" ht="14.25" hidden="1">
      <c r="D228" s="3" t="s">
        <v>3</v>
      </c>
      <c r="E228" s="3" t="str">
        <f>IF($E14="МУЖЧИНЫ И ЖЕНЩИНЫ","МУЖЧИНЫ И ЖЕНЩИНЫ",IF($E14="ДО 19 ЛЕТ","ЮНИОРЫ И ЮНИОРКИ","ЮНОШИ И ДЕВУШКИ"))</f>
        <v>ЮНОШИ И ДЕВУШКИ</v>
      </c>
      <c r="G228" s="2"/>
    </row>
    <row r="229" spans="4:7" ht="14.25" hidden="1">
      <c r="D229" s="3" t="s">
        <v>2</v>
      </c>
      <c r="E229" s="3"/>
      <c r="G229" s="2"/>
    </row>
    <row r="230" spans="4:7" ht="14.25" hidden="1">
      <c r="D230" s="3" t="s">
        <v>1</v>
      </c>
      <c r="E230" s="3"/>
      <c r="G230" s="2"/>
    </row>
    <row r="231" spans="4:7" ht="14.25" hidden="1">
      <c r="D231" s="3" t="s">
        <v>0</v>
      </c>
      <c r="E231" s="3"/>
      <c r="G231" s="2"/>
    </row>
    <row r="258" ht="12">
      <c r="B258" s="24"/>
    </row>
    <row r="259" ht="12">
      <c r="B259" s="24"/>
    </row>
    <row r="260" ht="12">
      <c r="B260" s="24"/>
    </row>
    <row r="261" ht="12">
      <c r="B261" s="24"/>
    </row>
    <row r="262" ht="12">
      <c r="B262" s="24"/>
    </row>
    <row r="263" ht="12">
      <c r="B263" s="24"/>
    </row>
    <row r="264" ht="12">
      <c r="B264" s="24"/>
    </row>
  </sheetData>
  <sheetProtection password="81FF" sheet="1" selectLockedCells="1"/>
  <mergeCells count="41">
    <mergeCell ref="E25:G25"/>
    <mergeCell ref="F13:G13"/>
    <mergeCell ref="F14:G14"/>
    <mergeCell ref="F33:G33"/>
    <mergeCell ref="E16:G16"/>
    <mergeCell ref="D29:E29"/>
    <mergeCell ref="F29:G29"/>
    <mergeCell ref="E19:G19"/>
    <mergeCell ref="E18:G18"/>
    <mergeCell ref="E20:G20"/>
    <mergeCell ref="D28:G28"/>
    <mergeCell ref="E22:G22"/>
    <mergeCell ref="E23:G23"/>
    <mergeCell ref="A30:C30"/>
    <mergeCell ref="E7:G7"/>
    <mergeCell ref="E24:G24"/>
    <mergeCell ref="E17:G17"/>
    <mergeCell ref="E26:G26"/>
    <mergeCell ref="A12:B14"/>
    <mergeCell ref="C12:D14"/>
    <mergeCell ref="F12:G12"/>
    <mergeCell ref="C6:D6"/>
    <mergeCell ref="A7:B9"/>
    <mergeCell ref="D34:E34"/>
    <mergeCell ref="F34:G34"/>
    <mergeCell ref="D30:E30"/>
    <mergeCell ref="F30:G30"/>
    <mergeCell ref="D32:G32"/>
    <mergeCell ref="F11:G11"/>
    <mergeCell ref="D33:E33"/>
    <mergeCell ref="E21:G21"/>
    <mergeCell ref="E6:G6"/>
    <mergeCell ref="E8:G8"/>
    <mergeCell ref="A2:G2"/>
    <mergeCell ref="A3:G3"/>
    <mergeCell ref="A4:G4"/>
    <mergeCell ref="A11:B11"/>
    <mergeCell ref="C11:D11"/>
    <mergeCell ref="A6:B6"/>
    <mergeCell ref="E9:G9"/>
    <mergeCell ref="C7:D9"/>
  </mergeCells>
  <conditionalFormatting sqref="C7:D9">
    <cfRule type="expression" priority="1" dxfId="0" stopIfTrue="1">
      <formula>OR(A7="МУНИЦИПАЛЬНОГО ОБРАЗОВАНИЯ",A7="СУБЪЕКТА РОССИЙСКОЙ ФЕДЕРАЦИИ")</formula>
    </cfRule>
  </conditionalFormatting>
  <dataValidations count="9">
    <dataValidation type="list" allowBlank="1" showInputMessage="1" showErrorMessage="1" sqref="F14:G14 F10:G10">
      <formula1>$E$226:$E$228</formula1>
    </dataValidation>
    <dataValidation type="list" allowBlank="1" showInputMessage="1" showErrorMessage="1" sqref="E10">
      <formula1>$D$226:$D$231</formula1>
    </dataValidation>
    <dataValidation type="list" allowBlank="1" showInputMessage="1" showErrorMessage="1" sqref="F13:G13">
      <formula1>$E$219:$E$221</formula1>
    </dataValidation>
    <dataValidation type="list" allowBlank="1" showInputMessage="1" showErrorMessage="1" sqref="F12:G12">
      <formula1>$E$212:$E$214</formula1>
    </dataValidation>
    <dataValidation type="list" allowBlank="1" showInputMessage="1" showErrorMessage="1" sqref="E12:E14">
      <formula1>$D$212:$D$217</formula1>
    </dataValidation>
    <dataValidation type="list" allowBlank="1" showInputMessage="1" showErrorMessage="1" sqref="D17:D26">
      <formula1>$A$212:$A$215</formula1>
    </dataValidation>
    <dataValidation type="list" allowBlank="1" showInputMessage="1" showErrorMessage="1" sqref="E17:E26">
      <formula1>$B$212:$B$220</formula1>
    </dataValidation>
    <dataValidation type="list" allowBlank="1" showInputMessage="1" showErrorMessage="1" sqref="E7:G9">
      <formula1>$G$212:$G$218</formula1>
    </dataValidation>
    <dataValidation type="list" allowBlank="1" showInputMessage="1" showErrorMessage="1" sqref="A7:B9">
      <formula1>$L$212:$L$216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Олег Эйдерман</cp:lastModifiedBy>
  <cp:lastPrinted>2023-09-26T16:03:14Z</cp:lastPrinted>
  <dcterms:created xsi:type="dcterms:W3CDTF">2020-01-10T10:58:07Z</dcterms:created>
  <dcterms:modified xsi:type="dcterms:W3CDTF">2024-01-02T15:01:04Z</dcterms:modified>
  <cp:category/>
  <cp:version/>
  <cp:contentType/>
  <cp:contentStatus/>
</cp:coreProperties>
</file>